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1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pgone-my.sharepoint.com/personal/pisarcik_d_pg_com/Documents/BIG ROCKS/Campus PG SK/PREZI CAMPUS/Sales vedlajska + case study/"/>
    </mc:Choice>
  </mc:AlternateContent>
  <xr:revisionPtr revIDLastSave="0" documentId="8_{45FFC798-F634-4452-8C28-86415941AF84}" xr6:coauthVersionLast="47" xr6:coauthVersionMax="47" xr10:uidLastSave="{00000000-0000-0000-0000-000000000000}"/>
  <bookViews>
    <workbookView xWindow="28680" yWindow="-120" windowWidth="29040" windowHeight="15840" tabRatio="744" xr2:uid="{00000000-000D-0000-FFFF-FFFF00000000}"/>
  </bookViews>
  <sheets>
    <sheet name="Info" sheetId="1" r:id="rId1"/>
    <sheet name="Shopper" sheetId="2" r:id="rId2"/>
    <sheet name="Value shares" sheetId="3" r:id="rId3"/>
    <sheet name="SKU, Shelf Shares" sheetId="5" r:id="rId4"/>
    <sheet name="Shares at Customer" sheetId="10" r:id="rId5"/>
    <sheet name="Customer data" sheetId="4" state="hidden" r:id="rId6"/>
    <sheet name="full data" sheetId="8" state="hidden" r:id="rId7"/>
    <sheet name="Listing X" sheetId="11" r:id="rId8"/>
    <sheet name="Fees X" sheetId="12" r:id="rId9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2" i="3" l="1"/>
  <c r="C3" i="3"/>
  <c r="D22" i="3"/>
  <c r="D20" i="10"/>
  <c r="E10" i="10" s="1"/>
  <c r="J3" i="5"/>
  <c r="E12" i="10" l="1"/>
  <c r="F5" i="10"/>
  <c r="D3" i="10" l="1"/>
  <c r="E17" i="10" l="1"/>
  <c r="F17" i="10" s="1"/>
  <c r="E13" i="10"/>
  <c r="F13" i="10" s="1"/>
  <c r="E9" i="10"/>
  <c r="E18" i="10"/>
  <c r="E15" i="10"/>
  <c r="E19" i="10"/>
  <c r="E11" i="10"/>
  <c r="E16" i="10"/>
  <c r="E14" i="10"/>
  <c r="F10" i="10"/>
  <c r="E6" i="10"/>
  <c r="F6" i="10" s="1"/>
  <c r="E4" i="10"/>
  <c r="D3" i="3"/>
  <c r="D19" i="3"/>
  <c r="C19" i="3"/>
  <c r="D18" i="3"/>
  <c r="C18" i="3"/>
  <c r="D17" i="3"/>
  <c r="C17" i="3"/>
  <c r="D16" i="3"/>
  <c r="C16" i="3"/>
  <c r="D34" i="3"/>
  <c r="C34" i="3"/>
  <c r="D33" i="3"/>
  <c r="C33" i="3"/>
  <c r="D32" i="3"/>
  <c r="C32" i="3"/>
  <c r="D31" i="3"/>
  <c r="C31" i="3"/>
  <c r="D11" i="3"/>
  <c r="C11" i="3"/>
  <c r="D10" i="3"/>
  <c r="C10" i="3"/>
  <c r="D28" i="3"/>
  <c r="C28" i="3"/>
  <c r="D27" i="3"/>
  <c r="C27" i="3"/>
  <c r="D26" i="3"/>
  <c r="C26" i="3"/>
  <c r="D25" i="3"/>
  <c r="C25" i="3"/>
  <c r="D5" i="3"/>
  <c r="C5" i="3"/>
  <c r="D4" i="3"/>
  <c r="C4" i="3"/>
  <c r="D38" i="3"/>
  <c r="C38" i="3"/>
  <c r="D37" i="3"/>
  <c r="C37" i="3"/>
  <c r="D36" i="3"/>
  <c r="C36" i="3"/>
  <c r="D35" i="3"/>
  <c r="C35" i="3"/>
  <c r="D15" i="3"/>
  <c r="C15" i="3"/>
  <c r="D14" i="3"/>
  <c r="C14" i="3"/>
  <c r="D13" i="3"/>
  <c r="C13" i="3"/>
  <c r="D12" i="3"/>
  <c r="C12" i="3"/>
  <c r="D30" i="3"/>
  <c r="C30" i="3"/>
  <c r="D29" i="3"/>
  <c r="C29" i="3"/>
  <c r="D9" i="3"/>
  <c r="C9" i="3"/>
  <c r="D8" i="3"/>
  <c r="C8" i="3"/>
  <c r="D7" i="3"/>
  <c r="C7" i="3"/>
  <c r="D6" i="3"/>
  <c r="C6" i="3"/>
  <c r="D24" i="3"/>
  <c r="C24" i="3"/>
  <c r="C23" i="3"/>
  <c r="D23" i="3"/>
  <c r="E7" i="10" l="1"/>
  <c r="F9" i="10"/>
  <c r="J4" i="5" l="1"/>
  <c r="J5" i="5"/>
  <c r="J6" i="5"/>
  <c r="J7" i="5"/>
  <c r="J8" i="5"/>
  <c r="J9" i="5"/>
  <c r="J10" i="5"/>
  <c r="J11" i="5"/>
  <c r="J12" i="5"/>
  <c r="J13" i="5"/>
  <c r="J14" i="5"/>
  <c r="J20" i="5"/>
  <c r="J21" i="5"/>
  <c r="J22" i="5"/>
  <c r="J23" i="5"/>
  <c r="J24" i="5"/>
  <c r="J25" i="5"/>
  <c r="J26" i="5"/>
  <c r="J27" i="5"/>
  <c r="J28" i="5"/>
  <c r="J29" i="5"/>
  <c r="J30" i="5"/>
  <c r="J19" i="5"/>
</calcChain>
</file>

<file path=xl/sharedStrings.xml><?xml version="1.0" encoding="utf-8"?>
<sst xmlns="http://schemas.openxmlformats.org/spreadsheetml/2006/main" count="865" uniqueCount="347">
  <si>
    <t>SHEET</t>
  </si>
  <si>
    <t>DATA</t>
  </si>
  <si>
    <t>1. Shopper</t>
  </si>
  <si>
    <t>Customer X shopper data</t>
  </si>
  <si>
    <t>2. Country</t>
  </si>
  <si>
    <t>Country Value a Volume share</t>
  </si>
  <si>
    <t>3. Shares</t>
  </si>
  <si>
    <t>Shelf a SKUs share</t>
  </si>
  <si>
    <t>4. Customer</t>
  </si>
  <si>
    <t>Customer X shares</t>
  </si>
  <si>
    <t>5. Listing</t>
  </si>
  <si>
    <t>Customer X specific listing</t>
  </si>
  <si>
    <t xml:space="preserve">6. Fees </t>
  </si>
  <si>
    <t>Customer X specific fees</t>
  </si>
  <si>
    <t>VOCABLULARY</t>
  </si>
  <si>
    <t>relative penetration</t>
  </si>
  <si>
    <t>podíl počtu lidí nakupujících kategorii u retailera a počtu lidí nakupujících tuto kategorii na celém trhu</t>
  </si>
  <si>
    <t>closure rate</t>
  </si>
  <si>
    <t>podíl počtu lidí, kteří danou kategorii nakoupí, a počtu lidi, kteří nakupují v prodejně</t>
  </si>
  <si>
    <t>loyalty/share of wallet</t>
  </si>
  <si>
    <t>loajalita; podíl útraty v kategorii vs útraty u retailera; závislé na počtu návštěv a na útratě za nákup</t>
  </si>
  <si>
    <t>spending ix</t>
  </si>
  <si>
    <t>celková útrata shopperu u retailera vs průměrná útrata na trhu</t>
  </si>
  <si>
    <t>LC</t>
  </si>
  <si>
    <t>local currency - lokálna mena</t>
  </si>
  <si>
    <t>P12M</t>
  </si>
  <si>
    <t>past 12 months - za posledných 12 mesiacov</t>
  </si>
  <si>
    <t>YA</t>
  </si>
  <si>
    <t>year ago</t>
  </si>
  <si>
    <t>SKU</t>
  </si>
  <si>
    <t>Stock keeping unit. Každý EAN - individualni barva, velkost, vune, balení</t>
  </si>
  <si>
    <t>SKU share</t>
  </si>
  <si>
    <t>podíl počtu skus na celkovém počtu skus</t>
  </si>
  <si>
    <t>shelf share</t>
  </si>
  <si>
    <t>podíl na regále</t>
  </si>
  <si>
    <t>volume share</t>
  </si>
  <si>
    <t>počet prodanych kusu na celkovem poctu kusu</t>
  </si>
  <si>
    <t>value share</t>
  </si>
  <si>
    <t>podíl hodnoty prodejů</t>
  </si>
  <si>
    <t>FY</t>
  </si>
  <si>
    <t>Fiskal year - fiškálny rok (účtovný)</t>
  </si>
  <si>
    <t>Kategória ručného umývania riadu</t>
  </si>
  <si>
    <t>Value Share</t>
  </si>
  <si>
    <t>Relative Penetration</t>
  </si>
  <si>
    <t>Trips per Shopper</t>
  </si>
  <si>
    <t>Avg Spend per Shopper P12M</t>
  </si>
  <si>
    <t>Spent per Trip</t>
  </si>
  <si>
    <t>Loyalty / Share of Wallet</t>
  </si>
  <si>
    <t>Spending index</t>
  </si>
  <si>
    <t>%</t>
  </si>
  <si>
    <t>Ix vs YA</t>
  </si>
  <si>
    <t>Value</t>
  </si>
  <si>
    <t>HM X</t>
  </si>
  <si>
    <t>Lidl (Discounter)</t>
  </si>
  <si>
    <t>Billa</t>
  </si>
  <si>
    <t>All Hypermarkets SK</t>
  </si>
  <si>
    <t>Kaufland</t>
  </si>
  <si>
    <t>Tesco (Hyper&amp;Super)</t>
  </si>
  <si>
    <t>HM</t>
  </si>
  <si>
    <t>Households</t>
  </si>
  <si>
    <t>Spendings</t>
  </si>
  <si>
    <t xml:space="preserve">Avg Yearly Spend (LC) </t>
  </si>
  <si>
    <t xml:space="preserve">Average Visits </t>
  </si>
  <si>
    <t xml:space="preserve">Spend per Trip (LC) </t>
  </si>
  <si>
    <t xml:space="preserve">% National </t>
  </si>
  <si>
    <t>% HM</t>
  </si>
  <si>
    <t>Total Population</t>
  </si>
  <si>
    <t>1 person</t>
  </si>
  <si>
    <t>2 people</t>
  </si>
  <si>
    <t>3 people</t>
  </si>
  <si>
    <t>4 people</t>
  </si>
  <si>
    <t>5+ people</t>
  </si>
  <si>
    <t>High Income</t>
  </si>
  <si>
    <t>Low Income</t>
  </si>
  <si>
    <t>Medium Income</t>
  </si>
  <si>
    <t>Children &lt;5 years</t>
  </si>
  <si>
    <t>Children 15-19 years</t>
  </si>
  <si>
    <t>Children 6-14 years</t>
  </si>
  <si>
    <t>No Children in Household</t>
  </si>
  <si>
    <t>18-29 years</t>
  </si>
  <si>
    <t>30-39 years</t>
  </si>
  <si>
    <t>40-49 years</t>
  </si>
  <si>
    <t>50-59 years</t>
  </si>
  <si>
    <t>60+ years</t>
  </si>
  <si>
    <t>FY2020</t>
  </si>
  <si>
    <t>FY2021</t>
  </si>
  <si>
    <t>JF20</t>
  </si>
  <si>
    <t>MA20</t>
  </si>
  <si>
    <t>MJ20</t>
  </si>
  <si>
    <t>JA20</t>
  </si>
  <si>
    <t>SO20</t>
  </si>
  <si>
    <t>ND20</t>
  </si>
  <si>
    <t>JF21</t>
  </si>
  <si>
    <t>MA21</t>
  </si>
  <si>
    <t>MJ21</t>
  </si>
  <si>
    <t>JA21</t>
  </si>
  <si>
    <t>SO21</t>
  </si>
  <si>
    <t>ND21</t>
  </si>
  <si>
    <t>Value shares (Local Currency)</t>
  </si>
  <si>
    <t>PROCTER&amp;GAMBLE</t>
  </si>
  <si>
    <t> JAR</t>
  </si>
  <si>
    <t xml:space="preserve">  BASE</t>
  </si>
  <si>
    <t xml:space="preserve">  PREMIUM</t>
  </si>
  <si>
    <t xml:space="preserve">  SENSITIVE</t>
  </si>
  <si>
    <t>Regenerist</t>
  </si>
  <si>
    <t>HENKEL</t>
  </si>
  <si>
    <t> PUR</t>
  </si>
  <si>
    <t xml:space="preserve">  SOFT HANDS</t>
  </si>
  <si>
    <t>UNILEVER</t>
  </si>
  <si>
    <t> CIF</t>
  </si>
  <si>
    <t>TOTAL RETAILER BRAND COMPANIES</t>
  </si>
  <si>
    <t>ALL OTHER COMPANIES</t>
  </si>
  <si>
    <t>Volume shares (MSU)</t>
  </si>
  <si>
    <t>SKU SHARE HAND DISH</t>
  </si>
  <si>
    <t>Apr</t>
  </si>
  <si>
    <t>May</t>
  </si>
  <si>
    <t>Jun</t>
  </si>
  <si>
    <t>Jul</t>
  </si>
  <si>
    <t>Aug</t>
  </si>
  <si>
    <t>Sept</t>
  </si>
  <si>
    <t>Average</t>
  </si>
  <si>
    <t>SLOVENSKO</t>
  </si>
  <si>
    <t>RETAILER BRAND COMPANIES</t>
  </si>
  <si>
    <t>Hypermarket</t>
  </si>
  <si>
    <t>Zákazník X</t>
  </si>
  <si>
    <t>SHELF SHARE HAND DISH</t>
  </si>
  <si>
    <t>SKU SHARE</t>
  </si>
  <si>
    <t># of SKUs</t>
  </si>
  <si>
    <t>SKUs share</t>
  </si>
  <si>
    <t>Shelf Share</t>
  </si>
  <si>
    <t>Volume share</t>
  </si>
  <si>
    <t>Value share</t>
  </si>
  <si>
    <t>JAR TOTAL</t>
  </si>
  <si>
    <t>JAR BASE</t>
  </si>
  <si>
    <t>JAR REGENERIST</t>
  </si>
  <si>
    <t>JAR SENSITIVE</t>
  </si>
  <si>
    <t>PUR TOTAL</t>
  </si>
  <si>
    <t>PUR BASE</t>
  </si>
  <si>
    <t>PUR SENSITIVE</t>
  </si>
  <si>
    <t>PUR SOFT HANDS</t>
  </si>
  <si>
    <t>ECOVER</t>
  </si>
  <si>
    <t>G1</t>
  </si>
  <si>
    <t>GREEN FORCE</t>
  </si>
  <si>
    <t>LENA</t>
  </si>
  <si>
    <t>QALT</t>
  </si>
  <si>
    <t>TOMIK</t>
  </si>
  <si>
    <t>FEEL ECO</t>
  </si>
  <si>
    <t>FROSH</t>
  </si>
  <si>
    <t>ROXANA</t>
  </si>
  <si>
    <t>TOTAL</t>
  </si>
  <si>
    <t>Weighted average P6M TOTAL</t>
  </si>
  <si>
    <t>Subcategory</t>
  </si>
  <si>
    <t>Manufakturer</t>
  </si>
  <si>
    <t>Brand</t>
  </si>
  <si>
    <t>Line up</t>
  </si>
  <si>
    <t>Size</t>
  </si>
  <si>
    <t>EAN</t>
  </si>
  <si>
    <t>Name</t>
  </si>
  <si>
    <t>Volume sale</t>
  </si>
  <si>
    <t>Value sale</t>
  </si>
  <si>
    <t>RUČNÍ MYTÍ - TEKUTÉ</t>
  </si>
  <si>
    <t>COUNTRY LIFE S.R.O.</t>
  </si>
  <si>
    <t>Green</t>
  </si>
  <si>
    <t>eco</t>
  </si>
  <si>
    <t>500ml</t>
  </si>
  <si>
    <t>GREEN FORCE NA NÁDOBÍ 500ML</t>
  </si>
  <si>
    <t>FOSFA A.S.</t>
  </si>
  <si>
    <t>Feel Eco</t>
  </si>
  <si>
    <t>FEEL ECO NA NÁDOBÍ  500ML</t>
  </si>
  <si>
    <t>HENKEL ČR, SPOL. S R.O.</t>
  </si>
  <si>
    <t>Pur</t>
  </si>
  <si>
    <t>soft hands</t>
  </si>
  <si>
    <t>PUR HANDS&amp;NAILS 500ML</t>
  </si>
  <si>
    <t>base</t>
  </si>
  <si>
    <t>450ml</t>
  </si>
  <si>
    <t>PUR 3-ACTION APPLE  450ML</t>
  </si>
  <si>
    <t>900ml</t>
  </si>
  <si>
    <t>PUR 3-ACTION APPLE  900ML</t>
  </si>
  <si>
    <t>1350ml</t>
  </si>
  <si>
    <t>PUR TRIACTION LEMON 1350ML</t>
  </si>
  <si>
    <t>PUR TRIACTION APPLE 1350ML</t>
  </si>
  <si>
    <t>sensitive</t>
  </si>
  <si>
    <t>PUR BALSAM NANÁDOBÍ ALOE 450ML</t>
  </si>
  <si>
    <t>PUR BALSAM NANÁDOBÍ ALOE 900ML</t>
  </si>
  <si>
    <t>PUR BALSAM HANDSAND NAILS 900ML</t>
  </si>
  <si>
    <t>PUR BALSAM  CHAMOMILE 900ML</t>
  </si>
  <si>
    <t>PUR BALSAM ALOE VERA  1350ML</t>
  </si>
  <si>
    <t>PUR BALSAM HANDSAND NAILS 1350ML</t>
  </si>
  <si>
    <t>750ml</t>
  </si>
  <si>
    <t>PUR PURE AND NATURAL GREEN TEA AND 750ML</t>
  </si>
  <si>
    <t>PUR PURE AND NATURAL MAGNOLIA 750ML</t>
  </si>
  <si>
    <t>PUR PURE AND NATURAL BLACK 750ML</t>
  </si>
  <si>
    <t>PUR PURE AND NATURAL LEMON FLOWER 750ML</t>
  </si>
  <si>
    <t>MELITTA ČR S.R.O.</t>
  </si>
  <si>
    <t>Frosch</t>
  </si>
  <si>
    <t>FROSCH EKO NA NÁDOBÍ ALOE VERA 750ML</t>
  </si>
  <si>
    <t>PROCTER &amp; GAMBLE CZECH</t>
  </si>
  <si>
    <t>Jar</t>
  </si>
  <si>
    <t>regenerist</t>
  </si>
  <si>
    <t>JAR WATER LILY &amp;JOJOBA 500ML</t>
  </si>
  <si>
    <t>JAR ALOE VERA &amp; COCONUT 500ML</t>
  </si>
  <si>
    <t>JAR SILK&amp;ORCHID 500ML</t>
  </si>
  <si>
    <t>1000ml</t>
  </si>
  <si>
    <t>JAR LEMON 1L</t>
  </si>
  <si>
    <t>JAR BERRIES 1L</t>
  </si>
  <si>
    <t>JAR APPLE 1L</t>
  </si>
  <si>
    <t>JAR LEMON 500ML</t>
  </si>
  <si>
    <t>JAR APPLE 500ML</t>
  </si>
  <si>
    <t>1500ml</t>
  </si>
  <si>
    <t>JAR LEMON 1,5L</t>
  </si>
  <si>
    <t>JAR APPLE 1,5L</t>
  </si>
  <si>
    <t>JAR ORANGE&amp; LEMONGRASS 1L</t>
  </si>
  <si>
    <t>JAR ORANGE&amp; LEMONGRASS 500ML</t>
  </si>
  <si>
    <t>JAR ORANGE&amp; LEMONGRASS 1,5L</t>
  </si>
  <si>
    <t>JAR SENSITIVE TEA  TREE&amp;MINT 500ML</t>
  </si>
  <si>
    <t>JAR SENSITIVE TEA  TREE&amp;MINT 1L</t>
  </si>
  <si>
    <t>JAR SENSITIVE TEA  TREE&amp;MINT 1,5L</t>
  </si>
  <si>
    <t>JAR CHAMOMILE &amp; VITAMIN E 500 ML</t>
  </si>
  <si>
    <t>JAR CHAMOMILE &amp; VITAMIN E 1000 ML</t>
  </si>
  <si>
    <t>JAR CHAMOMILE &amp; VITAMIN E 1500 ML</t>
  </si>
  <si>
    <t>JAR GRANÁTOVÉ JABLKO 500ML</t>
  </si>
  <si>
    <t>JAR GRANÁTOVÉ JABLKO 1L</t>
  </si>
  <si>
    <t>JAR GRANÁTOVÉ JABLKO  1,5L</t>
  </si>
  <si>
    <t>QALT RAKOVNÍK,SPOL. S R.O</t>
  </si>
  <si>
    <t>Qalt</t>
  </si>
  <si>
    <t>other</t>
  </si>
  <si>
    <t>QALT EXCEL NANÁDOBÍ 1L</t>
  </si>
  <si>
    <t>SOLIRA COMPANY, S.R.O.</t>
  </si>
  <si>
    <t>G1 PROSTŘEDEK NAMYTÍ NÁDOBÍ1 L</t>
  </si>
  <si>
    <t>SUPERIO TRADING S.R.O.</t>
  </si>
  <si>
    <t>Ecover</t>
  </si>
  <si>
    <t>ECOVER PROSTŘEDEK NA RUČNÍ MYTÍ 500ML</t>
  </si>
  <si>
    <t>ECOVER NA NÁDOBÍ KAMILKA 1L</t>
  </si>
  <si>
    <t>ECOVER NA NÁDOBÍ GREP&amp;GR.TEE 500ML</t>
  </si>
  <si>
    <t>TOMIL, S.R.O.</t>
  </si>
  <si>
    <t>Tomík</t>
  </si>
  <si>
    <t>TOMÍK LEMON 1L</t>
  </si>
  <si>
    <t>TOMÍK APPLE 1L</t>
  </si>
  <si>
    <t>ZEKO TRADE S.R.O.</t>
  </si>
  <si>
    <t>Roxana</t>
  </si>
  <si>
    <t>ROXANA NA NÁDOBÍ CITRON 1 L</t>
  </si>
  <si>
    <t>ROXANA NA NÁDOBÍ POMERANČ 1 L</t>
  </si>
  <si>
    <t>ROXANA NA NÁDOBÍ JABLKO 1L</t>
  </si>
  <si>
    <t>ZENIT,SPOL.S R.O.</t>
  </si>
  <si>
    <t>Lena</t>
  </si>
  <si>
    <t>LENA CITRON PET 500ML</t>
  </si>
  <si>
    <t>LENA POMERANČ PET 500ML</t>
  </si>
  <si>
    <t>ČISTIČE DO KUCHYNĚ - TEKUTÉ</t>
  </si>
  <si>
    <t>STYL, DRUŽSTVO PRO CHEMIC</t>
  </si>
  <si>
    <t>Larrin</t>
  </si>
  <si>
    <t>LARRIN NEREZ FIX                   250ML</t>
  </si>
  <si>
    <t>GREEN FORCE NA       NÁDOBÍ        500ML</t>
  </si>
  <si>
    <t>FEEL ECO NA NÁDOBÍ                 500ML</t>
  </si>
  <si>
    <t>PUR HANDS&amp;NAILS                    500ML</t>
  </si>
  <si>
    <t>PUR 3-ACTION APPLE                 450ML</t>
  </si>
  <si>
    <t>PUR 3-ACTION APPLE                 900ML</t>
  </si>
  <si>
    <t>PUR TRIACTION LEMON               1350ML</t>
  </si>
  <si>
    <t>PUR TRIACTION APPLE               1350ML</t>
  </si>
  <si>
    <t>PUR BALSAM NA       NÁDOBÍ ALOE    450ML</t>
  </si>
  <si>
    <t>PUR BALSAM NA       NÁDOBÍ ALOE    900ML</t>
  </si>
  <si>
    <t>PUR BALSAM HANDS    AND NAILS      900ML</t>
  </si>
  <si>
    <t>PUR BALSAM          CHAMOMILE      900ML</t>
  </si>
  <si>
    <t>PUR BALSAM ALOE     VERA          1350ML</t>
  </si>
  <si>
    <t>PUR BALSAM HANDS    AND NAILS     1350ML</t>
  </si>
  <si>
    <t>PUR PURE AND NATURAL MAGNOLIA      750ML</t>
  </si>
  <si>
    <t>PUR PURE AND        NATURAL BLACK  750ML</t>
  </si>
  <si>
    <t>PUR PURE AND NATURAL LEMON FLOWER  750ML</t>
  </si>
  <si>
    <t>Other</t>
  </si>
  <si>
    <t>FROSCH EKO NA NÁDOBÍ ALOE VERA     750ML</t>
  </si>
  <si>
    <t>JAR PLATINUM LEMON  LIME           480ML</t>
  </si>
  <si>
    <t>x</t>
  </si>
  <si>
    <t>JAR PLATINUM ARCTIC FRESH          480ML</t>
  </si>
  <si>
    <t>JAR PLATINUM LEMON  LIME           720ML</t>
  </si>
  <si>
    <t>JAR PLATINUM ARCTIC FRESH          720ML</t>
  </si>
  <si>
    <t>Jar Premium</t>
  </si>
  <si>
    <t>JAR WATER LILY &amp;    JOJOBA         500ML</t>
  </si>
  <si>
    <t>JAR ALOE VERA &amp;     COCONUT        500ML</t>
  </si>
  <si>
    <t>JAR WATER LILY &amp;    JOJOBA         750ML</t>
  </si>
  <si>
    <t>JAR ALOE VERA &amp;     COCONUT        750ML</t>
  </si>
  <si>
    <t>JAR SILK&amp;ORCHID                    500ML</t>
  </si>
  <si>
    <t>JAR SILK&amp;ORCHID                    750ML</t>
  </si>
  <si>
    <t>JAR LEMON                             1L</t>
  </si>
  <si>
    <t>JAR BERRIES                           1L</t>
  </si>
  <si>
    <t>JAR APPLE                             1L</t>
  </si>
  <si>
    <t>JAR LEMON                          500ML</t>
  </si>
  <si>
    <t>JAR APPLE                          500ML</t>
  </si>
  <si>
    <t>JAR LEMON                           1,5L</t>
  </si>
  <si>
    <t>JAR APPLE                           1,5L</t>
  </si>
  <si>
    <t>JAR ORANGE&amp;         LEMONGRASS        1L</t>
  </si>
  <si>
    <t>JAR ORANGE&amp;         LEMONGRASS     500ML</t>
  </si>
  <si>
    <t>JAR ORANGE &amp;        LEMONGRASS      1,5L</t>
  </si>
  <si>
    <t>JAR SENSITIVE TEA   TREE&amp;MINT      500ML</t>
  </si>
  <si>
    <t>JAR SENSITIVE TEA   TREE&amp;MINT         1L</t>
  </si>
  <si>
    <t>JAR SENSITIVE TEA   TREE&amp;MINT       1,5L</t>
  </si>
  <si>
    <t>JAR CHAMOMILE&amp;      VITAMIN E     500 ML</t>
  </si>
  <si>
    <t>JAR CHAMOMILE&amp;      VITAMIN E    1000 ML</t>
  </si>
  <si>
    <t>JAR CHAMOMILE&amp;      VITAMIN E    1500 ML</t>
  </si>
  <si>
    <t>JAR GRANÁTOVÉ       JABLKO         500ML</t>
  </si>
  <si>
    <t>JAR GRANÁTOVÉ       JABLKO            1L</t>
  </si>
  <si>
    <t>JAR GRANÁTOVÉ       JABLKO          1,5L</t>
  </si>
  <si>
    <t>QALT EXCEL NA       NÁDOBÍ            1L</t>
  </si>
  <si>
    <t>G1 PROSTŘEDEK NA    MYTÍ NÁDOBÍ      1 L</t>
  </si>
  <si>
    <t>ECOVER PROSTŘEDEK NA RUČNÍ MYTÍ    500ML</t>
  </si>
  <si>
    <t>ECOVER NA NÁDOBÍ    KAMILKA           1L</t>
  </si>
  <si>
    <t>ECOVER NA NÁDOBÍ    GREP&amp;GR.TEE    500ML</t>
  </si>
  <si>
    <t>TOMÍK LEMON                           1L</t>
  </si>
  <si>
    <t>TOMÍK APPLE                           1L</t>
  </si>
  <si>
    <t>ROXANA NA NÁDOBÍ    CITRON           1 L</t>
  </si>
  <si>
    <t>ROXANA NA NÁDOBÍ    POMERANČ         1 L</t>
  </si>
  <si>
    <t>ROXANA NA NÁDOBÍ    JABLKO            1L</t>
  </si>
  <si>
    <t>LENA CITRON PET                    500ML</t>
  </si>
  <si>
    <t>LENA POMERANČ PET                  500ML</t>
  </si>
  <si>
    <t>#</t>
  </si>
  <si>
    <t>X aktuálny listing Procter</t>
  </si>
  <si>
    <t xml:space="preserve">CIELENÝ LISTING </t>
  </si>
  <si>
    <t>Jar Lemon 450 ml</t>
  </si>
  <si>
    <t>Jar Apple 450 ml</t>
  </si>
  <si>
    <t>Jar Orange&amp;Lemongrass 450 ml</t>
  </si>
  <si>
    <t xml:space="preserve">Jar Sensitive Tea Tree&amp;Mint 450 ml     </t>
  </si>
  <si>
    <t>Jar Chamomile &amp; Vitamin E 450 ml</t>
  </si>
  <si>
    <t>Jar Red Orange&amp;Pomegr. 450ml</t>
  </si>
  <si>
    <t>Jar WaterLily&amp;Jojoba 450ml</t>
  </si>
  <si>
    <t>Jar AloeVera&amp;Coconut 450ml</t>
  </si>
  <si>
    <t>Jar Silk&amp;Orchidea 450ml</t>
  </si>
  <si>
    <t>Jar Lemon 900 ml</t>
  </si>
  <si>
    <t>Jar Bergamot &amp; Ginger 400ml</t>
  </si>
  <si>
    <t>Jar Apple 900 ml</t>
  </si>
  <si>
    <t>Jar Lavander &amp; Rosemary 400ml</t>
  </si>
  <si>
    <t>Jar Orange&amp;Lemongrass 900 ml</t>
  </si>
  <si>
    <t>Jar Sensitive Tea Tree&amp;Minte 900 ml</t>
  </si>
  <si>
    <t>Jar Chamomile &amp; vitamin E  900 ml</t>
  </si>
  <si>
    <t>Jar Red Orange&amp;Pomegr. 900 ml</t>
  </si>
  <si>
    <t>JAR LEMON 1350 ml</t>
  </si>
  <si>
    <t>JAR APPLE 1350 ml</t>
  </si>
  <si>
    <t>JAR ORANGE &amp; LEMONGRASS 1350 ml</t>
  </si>
  <si>
    <t>Jar Bergamot &amp; Ginger 650ml</t>
  </si>
  <si>
    <t>JAR REG ORANGE &amp; POMEGRANAT 1350 ml</t>
  </si>
  <si>
    <t>Jar Lavander &amp; Rosemary 650ml</t>
  </si>
  <si>
    <t>Jar Sensitive Tea Tree&amp;Mint 1350 ml</t>
  </si>
  <si>
    <t>Jar Chamomile &amp; Vitamin E  1350 ml</t>
  </si>
  <si>
    <t>Cena</t>
  </si>
  <si>
    <t>X poplatky</t>
  </si>
  <si>
    <t>Listovací poplatok</t>
  </si>
  <si>
    <t>za SKU</t>
  </si>
  <si>
    <t>Leták</t>
  </si>
  <si>
    <t>za leták</t>
  </si>
  <si>
    <t>Stojan (2 týždne)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</si>
</sst>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* #,##0.00_);_(* \(#,##0.00\);_(* &quot;-&quot;??_);_(@_)"/>
    <numFmt numFmtId="165" formatCode="0.0"/>
    <numFmt numFmtId="166" formatCode="#,##0_ ;[Red]\-#,##0_ ;#,##0_ "/>
    <numFmt numFmtId="167" formatCode="#,##0.0%"/>
    <numFmt numFmtId="168" formatCode="[$-F400]h:mm:ss\ AM/PM"/>
    <numFmt numFmtId="169" formatCode="0.000000000000000%"/>
    <numFmt numFmtId="170" formatCode="_(* #,##0_);_(* \(#,##0\);_(* &quot;-&quot;??_);_(@_)"/>
  </numFmts>
  <fonts count="6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Tahoma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1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9"/>
      <name val="Arial"/>
      <family val="2"/>
    </font>
    <font>
      <sz val="8"/>
      <color indexed="10"/>
      <name val="Arial"/>
      <family val="2"/>
    </font>
    <font>
      <sz val="8"/>
      <color indexed="9"/>
      <name val="Verdana"/>
      <family val="2"/>
    </font>
    <font>
      <sz val="8"/>
      <name val="Verdana"/>
      <family val="2"/>
    </font>
    <font>
      <sz val="8"/>
      <color indexed="8"/>
      <name val="Verdana"/>
      <family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0"/>
      <name val="Arial"/>
      <family val="2"/>
    </font>
    <font>
      <sz val="10"/>
      <name val="MS Sans Serif"/>
      <family val="2"/>
    </font>
    <font>
      <sz val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8"/>
      <color rgb="FFFF0000"/>
      <name val="Verdana"/>
      <family val="2"/>
    </font>
    <font>
      <b/>
      <sz val="12"/>
      <color theme="0"/>
      <name val="Verdana"/>
      <family val="2"/>
    </font>
    <font>
      <b/>
      <sz val="12"/>
      <color indexed="9"/>
      <name val="Veranda"/>
    </font>
    <font>
      <i/>
      <sz val="8"/>
      <color indexed="9"/>
      <name val="Verdana"/>
      <family val="2"/>
    </font>
    <font>
      <i/>
      <sz val="8"/>
      <name val="Verdana"/>
      <family val="2"/>
    </font>
    <font>
      <i/>
      <sz val="8"/>
      <color indexed="8"/>
      <name val="Verdana"/>
      <family val="2"/>
    </font>
    <font>
      <b/>
      <sz val="8"/>
      <color theme="1"/>
      <name val="Verdana"/>
      <family val="2"/>
    </font>
  </fonts>
  <fills count="4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</patternFill>
    </fill>
    <fill>
      <patternFill patternType="solid">
        <fgColor indexed="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99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55"/>
      </right>
      <top style="thin">
        <color indexed="9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6">
    <xf numFmtId="0" fontId="0" fillId="0" borderId="0"/>
    <xf numFmtId="166" fontId="2" fillId="0" borderId="0"/>
    <xf numFmtId="0" fontId="5" fillId="0" borderId="0"/>
    <xf numFmtId="0" fontId="6" fillId="4" borderId="0" applyNumberFormat="0">
      <alignment horizontal="left"/>
    </xf>
    <xf numFmtId="3" fontId="7" fillId="5" borderId="5" applyBorder="0">
      <alignment vertical="center"/>
    </xf>
    <xf numFmtId="0" fontId="8" fillId="6" borderId="0"/>
    <xf numFmtId="0" fontId="8" fillId="6" borderId="0"/>
    <xf numFmtId="0" fontId="6" fillId="4" borderId="0" applyNumberFormat="0"/>
    <xf numFmtId="0" fontId="6" fillId="7" borderId="0" applyNumberFormat="0"/>
    <xf numFmtId="0" fontId="7" fillId="8" borderId="0" applyNumberFormat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6" borderId="0" applyNumberFormat="0" applyBorder="0" applyAlignment="0" applyProtection="0"/>
    <xf numFmtId="0" fontId="11" fillId="10" borderId="0" applyNumberFormat="0" applyBorder="0" applyAlignment="0" applyProtection="0"/>
    <xf numFmtId="0" fontId="12" fillId="6" borderId="6" applyNumberFormat="0" applyAlignment="0" applyProtection="0"/>
    <xf numFmtId="0" fontId="13" fillId="27" borderId="7" applyNumberFormat="0" applyAlignment="0" applyProtection="0"/>
    <xf numFmtId="0" fontId="14" fillId="0" borderId="0" applyNumberFormat="0" applyFill="0" applyBorder="0" applyAlignment="0" applyProtection="0"/>
    <xf numFmtId="0" fontId="15" fillId="11" borderId="0" applyNumberFormat="0" applyBorder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8" fillId="0" borderId="10" applyNumberFormat="0" applyFill="0" applyAlignment="0" applyProtection="0"/>
    <xf numFmtId="0" fontId="18" fillId="0" borderId="0" applyNumberFormat="0" applyFill="0" applyBorder="0" applyAlignment="0" applyProtection="0"/>
    <xf numFmtId="0" fontId="19" fillId="14" borderId="6" applyNumberFormat="0" applyAlignment="0" applyProtection="0"/>
    <xf numFmtId="0" fontId="20" fillId="0" borderId="11" applyNumberFormat="0" applyFill="0" applyAlignment="0" applyProtection="0"/>
    <xf numFmtId="0" fontId="21" fillId="28" borderId="0" applyNumberFormat="0" applyBorder="0" applyAlignment="0" applyProtection="0"/>
    <xf numFmtId="0" fontId="5" fillId="29" borderId="12" applyNumberFormat="0" applyFont="0" applyAlignment="0" applyProtection="0"/>
    <xf numFmtId="0" fontId="22" fillId="6" borderId="13" applyNumberFormat="0" applyAlignment="0" applyProtection="0"/>
    <xf numFmtId="168" fontId="23" fillId="3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4" applyNumberFormat="0" applyFill="0" applyAlignment="0" applyProtection="0"/>
    <xf numFmtId="0" fontId="26" fillId="0" borderId="0" applyNumberFormat="0" applyFill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2" borderId="0" applyNumberFormat="0" applyBorder="0" applyAlignment="0" applyProtection="0"/>
    <xf numFmtId="0" fontId="32" fillId="15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6" borderId="0" applyNumberFormat="0" applyBorder="0" applyAlignment="0" applyProtection="0"/>
    <xf numFmtId="0" fontId="34" fillId="10" borderId="0" applyNumberFormat="0" applyBorder="0" applyAlignment="0" applyProtection="0"/>
    <xf numFmtId="0" fontId="35" fillId="6" borderId="6" applyNumberFormat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11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42" fillId="14" borderId="6" applyNumberFormat="0" applyAlignment="0" applyProtection="0"/>
    <xf numFmtId="0" fontId="43" fillId="0" borderId="11" applyNumberFormat="0" applyFill="0" applyAlignment="0" applyProtection="0"/>
    <xf numFmtId="0" fontId="44" fillId="28" borderId="0" applyNumberFormat="0" applyBorder="0" applyAlignment="0" applyProtection="0"/>
    <xf numFmtId="0" fontId="49" fillId="0" borderId="0"/>
    <xf numFmtId="0" fontId="9" fillId="29" borderId="12" applyNumberFormat="0" applyFont="0" applyAlignment="0" applyProtection="0"/>
    <xf numFmtId="0" fontId="45" fillId="6" borderId="13" applyNumberFormat="0" applyAlignment="0" applyProtection="0"/>
    <xf numFmtId="0" fontId="46" fillId="0" borderId="0" applyNumberFormat="0" applyFill="0" applyBorder="0" applyAlignment="0" applyProtection="0"/>
    <xf numFmtId="0" fontId="47" fillId="0" borderId="14" applyNumberFormat="0" applyFill="0" applyAlignment="0" applyProtection="0"/>
    <xf numFmtId="0" fontId="48" fillId="0" borderId="0" applyNumberFormat="0" applyFill="0" applyBorder="0" applyAlignment="0" applyProtection="0"/>
    <xf numFmtId="0" fontId="50" fillId="0" borderId="0"/>
    <xf numFmtId="164" fontId="54" fillId="0" borderId="0" applyFont="0" applyFill="0" applyBorder="0" applyAlignment="0" applyProtection="0"/>
  </cellStyleXfs>
  <cellXfs count="122">
    <xf numFmtId="0" fontId="0" fillId="0" borderId="0" xfId="0"/>
    <xf numFmtId="0" fontId="0" fillId="2" borderId="0" xfId="0" applyFill="1"/>
    <xf numFmtId="0" fontId="1" fillId="2" borderId="0" xfId="0" applyFont="1" applyFill="1"/>
    <xf numFmtId="0" fontId="0" fillId="2" borderId="3" xfId="0" applyFill="1" applyBorder="1"/>
    <xf numFmtId="0" fontId="0" fillId="2" borderId="0" xfId="0" applyFill="1" applyAlignment="1">
      <alignment horizontal="center"/>
    </xf>
    <xf numFmtId="0" fontId="1" fillId="3" borderId="4" xfId="0" applyFont="1" applyFill="1" applyBorder="1"/>
    <xf numFmtId="0" fontId="0" fillId="3" borderId="4" xfId="0" applyFill="1" applyBorder="1" applyAlignment="1">
      <alignment horizontal="center"/>
    </xf>
    <xf numFmtId="16" fontId="0" fillId="3" borderId="4" xfId="0" applyNumberForma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2" borderId="4" xfId="0" applyFont="1" applyFill="1" applyBorder="1"/>
    <xf numFmtId="0" fontId="0" fillId="3" borderId="0" xfId="0" applyFill="1" applyAlignment="1">
      <alignment horizontal="center"/>
    </xf>
    <xf numFmtId="0" fontId="0" fillId="3" borderId="1" xfId="0" applyFill="1" applyBorder="1" applyAlignment="1">
      <alignment horizontal="center"/>
    </xf>
    <xf numFmtId="165" fontId="0" fillId="2" borderId="3" xfId="0" applyNumberFormat="1" applyFill="1" applyBorder="1" applyAlignment="1">
      <alignment horizontal="center"/>
    </xf>
    <xf numFmtId="165" fontId="0" fillId="2" borderId="2" xfId="0" applyNumberFormat="1" applyFill="1" applyBorder="1" applyAlignment="1">
      <alignment horizontal="center"/>
    </xf>
    <xf numFmtId="0" fontId="0" fillId="0" borderId="4" xfId="0" applyBorder="1"/>
    <xf numFmtId="1" fontId="0" fillId="0" borderId="4" xfId="0" applyNumberFormat="1" applyBorder="1"/>
    <xf numFmtId="167" fontId="1" fillId="2" borderId="4" xfId="0" applyNumberFormat="1" applyFont="1" applyFill="1" applyBorder="1"/>
    <xf numFmtId="167" fontId="3" fillId="0" borderId="4" xfId="1" applyNumberFormat="1" applyFont="1" applyBorder="1"/>
    <xf numFmtId="2" fontId="0" fillId="2" borderId="4" xfId="0" applyNumberFormat="1" applyFill="1" applyBorder="1"/>
    <xf numFmtId="1" fontId="0" fillId="2" borderId="4" xfId="0" applyNumberFormat="1" applyFill="1" applyBorder="1"/>
    <xf numFmtId="167" fontId="4" fillId="0" borderId="4" xfId="1" applyNumberFormat="1" applyFont="1" applyBorder="1"/>
    <xf numFmtId="0" fontId="1" fillId="0" borderId="4" xfId="0" applyFont="1" applyBorder="1"/>
    <xf numFmtId="1" fontId="1" fillId="0" borderId="4" xfId="0" applyNumberFormat="1" applyFont="1" applyBorder="1"/>
    <xf numFmtId="1" fontId="1" fillId="2" borderId="4" xfId="0" applyNumberFormat="1" applyFont="1" applyFill="1" applyBorder="1"/>
    <xf numFmtId="2" fontId="1" fillId="2" borderId="4" xfId="0" applyNumberFormat="1" applyFont="1" applyFill="1" applyBorder="1"/>
    <xf numFmtId="167" fontId="2" fillId="2" borderId="0" xfId="1" applyNumberFormat="1" applyFill="1"/>
    <xf numFmtId="1" fontId="8" fillId="5" borderId="4" xfId="2" applyNumberFormat="1" applyFont="1" applyFill="1" applyBorder="1" applyAlignment="1">
      <alignment horizontal="center"/>
    </xf>
    <xf numFmtId="1" fontId="8" fillId="32" borderId="4" xfId="2" applyNumberFormat="1" applyFont="1" applyFill="1" applyBorder="1" applyAlignment="1">
      <alignment horizontal="center"/>
    </xf>
    <xf numFmtId="0" fontId="8" fillId="31" borderId="2" xfId="2" applyFont="1" applyFill="1" applyBorder="1"/>
    <xf numFmtId="1" fontId="8" fillId="5" borderId="15" xfId="2" applyNumberFormat="1" applyFont="1" applyFill="1" applyBorder="1" applyAlignment="1">
      <alignment horizontal="center"/>
    </xf>
    <xf numFmtId="1" fontId="8" fillId="32" borderId="15" xfId="2" applyNumberFormat="1" applyFont="1" applyFill="1" applyBorder="1" applyAlignment="1">
      <alignment horizontal="center"/>
    </xf>
    <xf numFmtId="1" fontId="8" fillId="33" borderId="4" xfId="2" applyNumberFormat="1" applyFont="1" applyFill="1" applyBorder="1" applyAlignment="1">
      <alignment horizontal="center"/>
    </xf>
    <xf numFmtId="1" fontId="8" fillId="33" borderId="15" xfId="2" applyNumberFormat="1" applyFont="1" applyFill="1" applyBorder="1" applyAlignment="1">
      <alignment horizontal="center"/>
    </xf>
    <xf numFmtId="0" fontId="8" fillId="31" borderId="1" xfId="2" applyFont="1" applyFill="1" applyBorder="1"/>
    <xf numFmtId="1" fontId="28" fillId="5" borderId="4" xfId="2" applyNumberFormat="1" applyFont="1" applyFill="1" applyBorder="1" applyAlignment="1">
      <alignment horizontal="center"/>
    </xf>
    <xf numFmtId="0" fontId="29" fillId="31" borderId="17" xfId="0" applyFont="1" applyFill="1" applyBorder="1"/>
    <xf numFmtId="2" fontId="30" fillId="0" borderId="4" xfId="0" applyNumberFormat="1" applyFont="1" applyBorder="1" applyAlignment="1">
      <alignment shrinkToFit="1"/>
    </xf>
    <xf numFmtId="0" fontId="7" fillId="0" borderId="0" xfId="0" applyFont="1"/>
    <xf numFmtId="0" fontId="29" fillId="0" borderId="19" xfId="0" applyFont="1" applyBorder="1" applyAlignment="1">
      <alignment horizontal="center" vertical="center"/>
    </xf>
    <xf numFmtId="2" fontId="29" fillId="0" borderId="19" xfId="0" applyNumberFormat="1" applyFont="1" applyBorder="1" applyAlignment="1">
      <alignment shrinkToFit="1"/>
    </xf>
    <xf numFmtId="1" fontId="31" fillId="32" borderId="4" xfId="0" applyNumberFormat="1" applyFont="1" applyFill="1" applyBorder="1" applyAlignment="1">
      <alignment shrinkToFit="1"/>
    </xf>
    <xf numFmtId="1" fontId="31" fillId="33" borderId="4" xfId="0" applyNumberFormat="1" applyFont="1" applyFill="1" applyBorder="1" applyAlignment="1">
      <alignment shrinkToFit="1"/>
    </xf>
    <xf numFmtId="1" fontId="8" fillId="0" borderId="0" xfId="0" applyNumberFormat="1" applyFont="1"/>
    <xf numFmtId="165" fontId="1" fillId="2" borderId="0" xfId="0" applyNumberFormat="1" applyFont="1" applyFill="1" applyAlignment="1">
      <alignment horizontal="center"/>
    </xf>
    <xf numFmtId="165" fontId="1" fillId="2" borderId="1" xfId="0" applyNumberFormat="1" applyFont="1" applyFill="1" applyBorder="1" applyAlignment="1">
      <alignment horizontal="center"/>
    </xf>
    <xf numFmtId="165" fontId="0" fillId="2" borderId="0" xfId="0" applyNumberFormat="1" applyFill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1" fontId="0" fillId="2" borderId="3" xfId="0" applyNumberFormat="1" applyFill="1" applyBorder="1" applyAlignment="1">
      <alignment horizontal="center"/>
    </xf>
    <xf numFmtId="0" fontId="0" fillId="2" borderId="4" xfId="0" applyFill="1" applyBorder="1"/>
    <xf numFmtId="167" fontId="0" fillId="2" borderId="4" xfId="0" applyNumberFormat="1" applyFill="1" applyBorder="1"/>
    <xf numFmtId="0" fontId="1" fillId="2" borderId="3" xfId="0" applyFont="1" applyFill="1" applyBorder="1"/>
    <xf numFmtId="0" fontId="1" fillId="2" borderId="0" xfId="0" applyFont="1" applyFill="1" applyAlignment="1">
      <alignment horizontal="center" vertical="center"/>
    </xf>
    <xf numFmtId="167" fontId="3" fillId="0" borderId="0" xfId="1" applyNumberFormat="1" applyFont="1"/>
    <xf numFmtId="167" fontId="1" fillId="2" borderId="0" xfId="0" applyNumberFormat="1" applyFont="1" applyFill="1"/>
    <xf numFmtId="10" fontId="0" fillId="2" borderId="0" xfId="0" applyNumberFormat="1" applyFill="1"/>
    <xf numFmtId="169" fontId="0" fillId="2" borderId="0" xfId="0" applyNumberFormat="1" applyFill="1"/>
    <xf numFmtId="9" fontId="0" fillId="2" borderId="0" xfId="0" applyNumberFormat="1" applyFill="1"/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26" xfId="0" applyFont="1" applyBorder="1"/>
    <xf numFmtId="0" fontId="1" fillId="3" borderId="21" xfId="0" applyFont="1" applyFill="1" applyBorder="1"/>
    <xf numFmtId="0" fontId="1" fillId="3" borderId="25" xfId="0" applyFont="1" applyFill="1" applyBorder="1"/>
    <xf numFmtId="0" fontId="29" fillId="31" borderId="18" xfId="0" applyFont="1" applyFill="1" applyBorder="1" applyAlignment="1">
      <alignment horizontal="center" vertical="center" wrapText="1"/>
    </xf>
    <xf numFmtId="3" fontId="52" fillId="0" borderId="23" xfId="0" applyNumberFormat="1" applyFont="1" applyBorder="1"/>
    <xf numFmtId="3" fontId="52" fillId="0" borderId="24" xfId="0" applyNumberFormat="1" applyFont="1" applyBorder="1"/>
    <xf numFmtId="0" fontId="55" fillId="0" borderId="19" xfId="0" applyFont="1" applyBorder="1" applyAlignment="1">
      <alignment horizontal="center" vertical="center" wrapText="1"/>
    </xf>
    <xf numFmtId="165" fontId="0" fillId="2" borderId="0" xfId="0" applyNumberFormat="1" applyFill="1"/>
    <xf numFmtId="0" fontId="53" fillId="2" borderId="0" xfId="0" applyFont="1" applyFill="1"/>
    <xf numFmtId="165" fontId="53" fillId="2" borderId="0" xfId="0" applyNumberFormat="1" applyFont="1" applyFill="1" applyAlignment="1">
      <alignment horizontal="center"/>
    </xf>
    <xf numFmtId="165" fontId="53" fillId="2" borderId="1" xfId="0" applyNumberFormat="1" applyFont="1" applyFill="1" applyBorder="1" applyAlignment="1">
      <alignment horizontal="center"/>
    </xf>
    <xf numFmtId="165" fontId="53" fillId="2" borderId="0" xfId="0" applyNumberFormat="1" applyFont="1" applyFill="1"/>
    <xf numFmtId="170" fontId="0" fillId="2" borderId="3" xfId="95" applyNumberFormat="1" applyFont="1" applyFill="1" applyBorder="1" applyAlignment="1">
      <alignment horizontal="center"/>
    </xf>
    <xf numFmtId="170" fontId="0" fillId="2" borderId="2" xfId="95" applyNumberFormat="1" applyFont="1" applyFill="1" applyBorder="1" applyAlignment="1">
      <alignment horizontal="center"/>
    </xf>
    <xf numFmtId="0" fontId="0" fillId="34" borderId="0" xfId="0" applyFill="1"/>
    <xf numFmtId="2" fontId="55" fillId="0" borderId="19" xfId="0" applyNumberFormat="1" applyFont="1" applyBorder="1" applyAlignment="1">
      <alignment shrinkToFit="1"/>
    </xf>
    <xf numFmtId="170" fontId="7" fillId="0" borderId="0" xfId="95" applyNumberFormat="1" applyFont="1" applyFill="1"/>
    <xf numFmtId="164" fontId="30" fillId="0" borderId="4" xfId="95" applyFont="1" applyFill="1" applyBorder="1" applyAlignment="1">
      <alignment shrinkToFit="1"/>
    </xf>
    <xf numFmtId="164" fontId="7" fillId="0" borderId="0" xfId="95" applyFont="1" applyFill="1"/>
    <xf numFmtId="0" fontId="7" fillId="2" borderId="0" xfId="0" applyFont="1" applyFill="1"/>
    <xf numFmtId="1" fontId="8" fillId="2" borderId="0" xfId="0" applyNumberFormat="1" applyFont="1" applyFill="1"/>
    <xf numFmtId="0" fontId="56" fillId="31" borderId="17" xfId="0" applyFont="1" applyFill="1" applyBorder="1" applyAlignment="1">
      <alignment horizontal="center" vertical="center" wrapText="1"/>
    </xf>
    <xf numFmtId="0" fontId="51" fillId="36" borderId="20" xfId="94" applyFont="1" applyFill="1" applyBorder="1" applyAlignment="1">
      <alignment horizontal="left"/>
    </xf>
    <xf numFmtId="0" fontId="51" fillId="35" borderId="20" xfId="94" applyFont="1" applyFill="1" applyBorder="1" applyAlignment="1">
      <alignment horizontal="left"/>
    </xf>
    <xf numFmtId="0" fontId="51" fillId="35" borderId="20" xfId="94" applyFont="1" applyFill="1" applyBorder="1"/>
    <xf numFmtId="0" fontId="51" fillId="37" borderId="20" xfId="94" applyFont="1" applyFill="1" applyBorder="1" applyAlignment="1">
      <alignment horizontal="left"/>
    </xf>
    <xf numFmtId="0" fontId="51" fillId="37" borderId="20" xfId="94" applyFont="1" applyFill="1" applyBorder="1"/>
    <xf numFmtId="0" fontId="1" fillId="38" borderId="4" xfId="0" applyFont="1" applyFill="1" applyBorder="1"/>
    <xf numFmtId="2" fontId="1" fillId="38" borderId="4" xfId="0" applyNumberFormat="1" applyFont="1" applyFill="1" applyBorder="1"/>
    <xf numFmtId="0" fontId="58" fillId="31" borderId="17" xfId="0" applyFont="1" applyFill="1" applyBorder="1"/>
    <xf numFmtId="0" fontId="51" fillId="40" borderId="20" xfId="94" applyFont="1" applyFill="1" applyBorder="1" applyAlignment="1">
      <alignment horizontal="left"/>
    </xf>
    <xf numFmtId="0" fontId="1" fillId="37" borderId="0" xfId="0" applyFont="1" applyFill="1"/>
    <xf numFmtId="2" fontId="59" fillId="0" borderId="4" xfId="0" applyNumberFormat="1" applyFont="1" applyBorder="1" applyAlignment="1">
      <alignment shrinkToFit="1"/>
    </xf>
    <xf numFmtId="1" fontId="60" fillId="32" borderId="4" xfId="0" applyNumberFormat="1" applyFont="1" applyFill="1" applyBorder="1" applyAlignment="1">
      <alignment shrinkToFit="1"/>
    </xf>
    <xf numFmtId="2" fontId="58" fillId="0" borderId="19" xfId="0" applyNumberFormat="1" applyFont="1" applyBorder="1" applyAlignment="1">
      <alignment shrinkToFit="1"/>
    </xf>
    <xf numFmtId="1" fontId="60" fillId="33" borderId="4" xfId="0" applyNumberFormat="1" applyFont="1" applyFill="1" applyBorder="1" applyAlignment="1">
      <alignment shrinkToFit="1"/>
    </xf>
    <xf numFmtId="164" fontId="59" fillId="0" borderId="4" xfId="95" applyFont="1" applyFill="1" applyBorder="1" applyAlignment="1">
      <alignment shrinkToFit="1"/>
    </xf>
    <xf numFmtId="0" fontId="52" fillId="2" borderId="0" xfId="0" applyFont="1" applyFill="1"/>
    <xf numFmtId="2" fontId="30" fillId="39" borderId="4" xfId="0" applyNumberFormat="1" applyFont="1" applyFill="1" applyBorder="1" applyAlignment="1">
      <alignment shrinkToFit="1"/>
    </xf>
    <xf numFmtId="1" fontId="31" fillId="39" borderId="4" xfId="0" applyNumberFormat="1" applyFont="1" applyFill="1" applyBorder="1" applyAlignment="1">
      <alignment shrinkToFit="1"/>
    </xf>
    <xf numFmtId="164" fontId="30" fillId="39" borderId="4" xfId="95" applyFont="1" applyFill="1" applyBorder="1" applyAlignment="1">
      <alignment shrinkToFit="1"/>
    </xf>
    <xf numFmtId="0" fontId="61" fillId="39" borderId="17" xfId="0" applyFont="1" applyFill="1" applyBorder="1"/>
    <xf numFmtId="0" fontId="1" fillId="3" borderId="22" xfId="0" applyFont="1" applyFill="1" applyBorder="1" applyAlignment="1">
      <alignment horizontal="center"/>
    </xf>
    <xf numFmtId="170" fontId="0" fillId="2" borderId="0" xfId="0" applyNumberFormat="1" applyFill="1"/>
    <xf numFmtId="0" fontId="27" fillId="31" borderId="17" xfId="2" applyFont="1" applyFill="1" applyBorder="1" applyAlignment="1">
      <alignment horizontal="center" vertical="center" wrapText="1"/>
    </xf>
    <xf numFmtId="0" fontId="27" fillId="31" borderId="32" xfId="2" applyFont="1" applyFill="1" applyBorder="1" applyAlignment="1">
      <alignment horizontal="center" vertical="center" wrapText="1"/>
    </xf>
    <xf numFmtId="0" fontId="27" fillId="31" borderId="20" xfId="2" applyFont="1" applyFill="1" applyBorder="1" applyAlignment="1">
      <alignment horizontal="center" vertical="center" wrapText="1"/>
    </xf>
    <xf numFmtId="0" fontId="27" fillId="31" borderId="16" xfId="2" applyFont="1" applyFill="1" applyBorder="1" applyAlignment="1">
      <alignment horizontal="center" vertical="center" wrapText="1"/>
    </xf>
    <xf numFmtId="0" fontId="27" fillId="31" borderId="30" xfId="2" applyFont="1" applyFill="1" applyBorder="1" applyAlignment="1">
      <alignment horizontal="center" vertical="center" wrapText="1"/>
    </xf>
    <xf numFmtId="0" fontId="27" fillId="31" borderId="2" xfId="2" applyFont="1" applyFill="1" applyBorder="1" applyAlignment="1">
      <alignment horizontal="center" vertical="center" wrapText="1"/>
    </xf>
    <xf numFmtId="0" fontId="27" fillId="31" borderId="31" xfId="2" applyFont="1" applyFill="1" applyBorder="1" applyAlignment="1">
      <alignment horizontal="center" vertical="center" wrapText="1"/>
    </xf>
    <xf numFmtId="0" fontId="57" fillId="31" borderId="18" xfId="2" applyFont="1" applyFill="1" applyBorder="1" applyAlignment="1">
      <alignment horizontal="center" vertical="center" wrapText="1"/>
    </xf>
    <xf numFmtId="0" fontId="57" fillId="31" borderId="15" xfId="2" applyFont="1" applyFill="1" applyBorder="1" applyAlignment="1">
      <alignment horizontal="center" vertical="center" wrapText="1"/>
    </xf>
    <xf numFmtId="0" fontId="27" fillId="31" borderId="4" xfId="2" applyFont="1" applyFill="1" applyBorder="1" applyAlignment="1">
      <alignment horizontal="center" vertical="center" wrapText="1"/>
    </xf>
    <xf numFmtId="0" fontId="29" fillId="31" borderId="18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</cellXfs>
  <cellStyles count="96">
    <cellStyle name="_Column1" xfId="3" xr:uid="{00000000-0005-0000-0000-000000000000}"/>
    <cellStyle name="_Data" xfId="1" xr:uid="{00000000-0005-0000-0000-000001000000}"/>
    <cellStyle name="_Data 2" xfId="4" xr:uid="{00000000-0005-0000-0000-000002000000}"/>
    <cellStyle name="_End" xfId="5" xr:uid="{00000000-0005-0000-0000-000003000000}"/>
    <cellStyle name="_Keep" xfId="6" xr:uid="{00000000-0005-0000-0000-000004000000}"/>
    <cellStyle name="_Row1" xfId="7" xr:uid="{00000000-0005-0000-0000-000005000000}"/>
    <cellStyle name="_Row2" xfId="8" xr:uid="{00000000-0005-0000-0000-000006000000}"/>
    <cellStyle name="_Row4" xfId="9" xr:uid="{00000000-0005-0000-0000-000007000000}"/>
    <cellStyle name="+å" xfId="94" xr:uid="{00000000-0005-0000-0000-000008000000}"/>
    <cellStyle name="20% - Accent1 2" xfId="10" xr:uid="{00000000-0005-0000-0000-000009000000}"/>
    <cellStyle name="20% - Accent1 3" xfId="52" xr:uid="{00000000-0005-0000-0000-00000A000000}"/>
    <cellStyle name="20% - Accent2 2" xfId="11" xr:uid="{00000000-0005-0000-0000-00000B000000}"/>
    <cellStyle name="20% - Accent2 3" xfId="53" xr:uid="{00000000-0005-0000-0000-00000C000000}"/>
    <cellStyle name="20% - Accent3 2" xfId="12" xr:uid="{00000000-0005-0000-0000-00000D000000}"/>
    <cellStyle name="20% - Accent3 3" xfId="54" xr:uid="{00000000-0005-0000-0000-00000E000000}"/>
    <cellStyle name="20% - Accent4 2" xfId="13" xr:uid="{00000000-0005-0000-0000-00000F000000}"/>
    <cellStyle name="20% - Accent4 3" xfId="55" xr:uid="{00000000-0005-0000-0000-000010000000}"/>
    <cellStyle name="20% - Accent5 2" xfId="14" xr:uid="{00000000-0005-0000-0000-000011000000}"/>
    <cellStyle name="20% - Accent5 3" xfId="56" xr:uid="{00000000-0005-0000-0000-000012000000}"/>
    <cellStyle name="20% - Accent6 2" xfId="15" xr:uid="{00000000-0005-0000-0000-000013000000}"/>
    <cellStyle name="20% - Accent6 3" xfId="57" xr:uid="{00000000-0005-0000-0000-000014000000}"/>
    <cellStyle name="40% - Accent1 2" xfId="16" xr:uid="{00000000-0005-0000-0000-000015000000}"/>
    <cellStyle name="40% - Accent1 3" xfId="58" xr:uid="{00000000-0005-0000-0000-000016000000}"/>
    <cellStyle name="40% - Accent2 2" xfId="17" xr:uid="{00000000-0005-0000-0000-000017000000}"/>
    <cellStyle name="40% - Accent2 3" xfId="59" xr:uid="{00000000-0005-0000-0000-000018000000}"/>
    <cellStyle name="40% - Accent3 2" xfId="18" xr:uid="{00000000-0005-0000-0000-000019000000}"/>
    <cellStyle name="40% - Accent3 3" xfId="60" xr:uid="{00000000-0005-0000-0000-00001A000000}"/>
    <cellStyle name="40% - Accent4 2" xfId="19" xr:uid="{00000000-0005-0000-0000-00001B000000}"/>
    <cellStyle name="40% - Accent4 3" xfId="61" xr:uid="{00000000-0005-0000-0000-00001C000000}"/>
    <cellStyle name="40% - Accent5 2" xfId="20" xr:uid="{00000000-0005-0000-0000-00001D000000}"/>
    <cellStyle name="40% - Accent5 3" xfId="62" xr:uid="{00000000-0005-0000-0000-00001E000000}"/>
    <cellStyle name="40% - Accent6 2" xfId="21" xr:uid="{00000000-0005-0000-0000-00001F000000}"/>
    <cellStyle name="40% - Accent6 3" xfId="63" xr:uid="{00000000-0005-0000-0000-000020000000}"/>
    <cellStyle name="60% - Accent1 2" xfId="22" xr:uid="{00000000-0005-0000-0000-000021000000}"/>
    <cellStyle name="60% - Accent1 3" xfId="64" xr:uid="{00000000-0005-0000-0000-000022000000}"/>
    <cellStyle name="60% - Accent2 2" xfId="23" xr:uid="{00000000-0005-0000-0000-000023000000}"/>
    <cellStyle name="60% - Accent2 3" xfId="65" xr:uid="{00000000-0005-0000-0000-000024000000}"/>
    <cellStyle name="60% - Accent3 2" xfId="24" xr:uid="{00000000-0005-0000-0000-000025000000}"/>
    <cellStyle name="60% - Accent3 3" xfId="66" xr:uid="{00000000-0005-0000-0000-000026000000}"/>
    <cellStyle name="60% - Accent4 2" xfId="25" xr:uid="{00000000-0005-0000-0000-000027000000}"/>
    <cellStyle name="60% - Accent4 3" xfId="67" xr:uid="{00000000-0005-0000-0000-000028000000}"/>
    <cellStyle name="60% - Accent5 2" xfId="26" xr:uid="{00000000-0005-0000-0000-000029000000}"/>
    <cellStyle name="60% - Accent5 3" xfId="68" xr:uid="{00000000-0005-0000-0000-00002A000000}"/>
    <cellStyle name="60% - Accent6 2" xfId="27" xr:uid="{00000000-0005-0000-0000-00002B000000}"/>
    <cellStyle name="60% - Accent6 3" xfId="69" xr:uid="{00000000-0005-0000-0000-00002C000000}"/>
    <cellStyle name="Accent1 2" xfId="28" xr:uid="{00000000-0005-0000-0000-00002D000000}"/>
    <cellStyle name="Accent1 3" xfId="70" xr:uid="{00000000-0005-0000-0000-00002E000000}"/>
    <cellStyle name="Accent2 2" xfId="29" xr:uid="{00000000-0005-0000-0000-00002F000000}"/>
    <cellStyle name="Accent2 3" xfId="71" xr:uid="{00000000-0005-0000-0000-000030000000}"/>
    <cellStyle name="Accent3 2" xfId="30" xr:uid="{00000000-0005-0000-0000-000031000000}"/>
    <cellStyle name="Accent3 3" xfId="72" xr:uid="{00000000-0005-0000-0000-000032000000}"/>
    <cellStyle name="Accent4 2" xfId="31" xr:uid="{00000000-0005-0000-0000-000033000000}"/>
    <cellStyle name="Accent4 3" xfId="73" xr:uid="{00000000-0005-0000-0000-000034000000}"/>
    <cellStyle name="Accent5 2" xfId="32" xr:uid="{00000000-0005-0000-0000-000035000000}"/>
    <cellStyle name="Accent5 3" xfId="74" xr:uid="{00000000-0005-0000-0000-000036000000}"/>
    <cellStyle name="Accent6 2" xfId="33" xr:uid="{00000000-0005-0000-0000-000037000000}"/>
    <cellStyle name="Accent6 3" xfId="75" xr:uid="{00000000-0005-0000-0000-000038000000}"/>
    <cellStyle name="Bad 2" xfId="34" xr:uid="{00000000-0005-0000-0000-000039000000}"/>
    <cellStyle name="Bad 3" xfId="76" xr:uid="{00000000-0005-0000-0000-00003A000000}"/>
    <cellStyle name="Calculation 2" xfId="35" xr:uid="{00000000-0005-0000-0000-00003B000000}"/>
    <cellStyle name="Calculation 3" xfId="77" xr:uid="{00000000-0005-0000-0000-00003C000000}"/>
    <cellStyle name="Čiarka" xfId="95" builtinId="3"/>
    <cellStyle name="Explanatory Text 2" xfId="37" xr:uid="{00000000-0005-0000-0000-000040000000}"/>
    <cellStyle name="Explanatory Text 3" xfId="79" xr:uid="{00000000-0005-0000-0000-000041000000}"/>
    <cellStyle name="Good 2" xfId="38" xr:uid="{00000000-0005-0000-0000-000042000000}"/>
    <cellStyle name="Good 3" xfId="80" xr:uid="{00000000-0005-0000-0000-000043000000}"/>
    <cellStyle name="Heading 1 2" xfId="39" xr:uid="{00000000-0005-0000-0000-000044000000}"/>
    <cellStyle name="Heading 1 3" xfId="81" xr:uid="{00000000-0005-0000-0000-000045000000}"/>
    <cellStyle name="Heading 2 2" xfId="40" xr:uid="{00000000-0005-0000-0000-000046000000}"/>
    <cellStyle name="Heading 2 3" xfId="82" xr:uid="{00000000-0005-0000-0000-000047000000}"/>
    <cellStyle name="Heading 3 2" xfId="41" xr:uid="{00000000-0005-0000-0000-000048000000}"/>
    <cellStyle name="Heading 3 3" xfId="83" xr:uid="{00000000-0005-0000-0000-000049000000}"/>
    <cellStyle name="Heading 4 2" xfId="42" xr:uid="{00000000-0005-0000-0000-00004A000000}"/>
    <cellStyle name="Heading 4 3" xfId="84" xr:uid="{00000000-0005-0000-0000-00004B000000}"/>
    <cellStyle name="Check Cell 2" xfId="36" xr:uid="{00000000-0005-0000-0000-00003D000000}"/>
    <cellStyle name="Check Cell 3" xfId="78" xr:uid="{00000000-0005-0000-0000-00003E000000}"/>
    <cellStyle name="Input 2" xfId="43" xr:uid="{00000000-0005-0000-0000-00004C000000}"/>
    <cellStyle name="Input 3" xfId="85" xr:uid="{00000000-0005-0000-0000-00004D000000}"/>
    <cellStyle name="Linked Cell 2" xfId="44" xr:uid="{00000000-0005-0000-0000-00004E000000}"/>
    <cellStyle name="Linked Cell 3" xfId="86" xr:uid="{00000000-0005-0000-0000-00004F000000}"/>
    <cellStyle name="Neutral 2" xfId="45" xr:uid="{00000000-0005-0000-0000-000050000000}"/>
    <cellStyle name="Neutral 3" xfId="87" xr:uid="{00000000-0005-0000-0000-000051000000}"/>
    <cellStyle name="Normal 2" xfId="2" xr:uid="{00000000-0005-0000-0000-000053000000}"/>
    <cellStyle name="Normal 2 2" xfId="88" xr:uid="{00000000-0005-0000-0000-000054000000}"/>
    <cellStyle name="Normálna" xfId="0" builtinId="0"/>
    <cellStyle name="Note 2" xfId="46" xr:uid="{00000000-0005-0000-0000-000055000000}"/>
    <cellStyle name="Note 3" xfId="89" xr:uid="{00000000-0005-0000-0000-000056000000}"/>
    <cellStyle name="Output 2" xfId="47" xr:uid="{00000000-0005-0000-0000-000057000000}"/>
    <cellStyle name="Output 3" xfId="90" xr:uid="{00000000-0005-0000-0000-000058000000}"/>
    <cellStyle name="Short Time" xfId="48" xr:uid="{00000000-0005-0000-0000-000059000000}"/>
    <cellStyle name="Title 2" xfId="49" xr:uid="{00000000-0005-0000-0000-00005A000000}"/>
    <cellStyle name="Title 3" xfId="91" xr:uid="{00000000-0005-0000-0000-00005B000000}"/>
    <cellStyle name="Total 2" xfId="50" xr:uid="{00000000-0005-0000-0000-00005C000000}"/>
    <cellStyle name="Total 3" xfId="92" xr:uid="{00000000-0005-0000-0000-00005D000000}"/>
    <cellStyle name="Warning Text 2" xfId="51" xr:uid="{00000000-0005-0000-0000-00005E000000}"/>
    <cellStyle name="Warning Text 3" xfId="93" xr:uid="{00000000-0005-0000-0000-00005F000000}"/>
  </cellStyles>
  <dxfs count="0"/>
  <tableStyles count="0" defaultTableStyle="TableStyleMedium2" defaultPivotStyle="PivotStyleLight16"/>
  <colors>
    <mruColors>
      <color rgb="FF66FF99"/>
      <color rgb="FFCC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D26"/>
  <sheetViews>
    <sheetView tabSelected="1" workbookViewId="0">
      <selection activeCell="C32" sqref="C32"/>
    </sheetView>
  </sheetViews>
  <sheetFormatPr defaultColWidth="9.140625" defaultRowHeight="14.45"/>
  <cols>
    <col min="1" max="1" width="3.5703125" style="1" customWidth="1"/>
    <col min="2" max="2" width="21.42578125" style="1" bestFit="1" customWidth="1"/>
    <col min="3" max="3" width="36" style="1" customWidth="1"/>
    <col min="4" max="4" width="30.85546875" style="1" bestFit="1" customWidth="1"/>
    <col min="5" max="16384" width="9.140625" style="1"/>
  </cols>
  <sheetData>
    <row r="2" spans="2:4">
      <c r="B2" s="50" t="s">
        <v>0</v>
      </c>
      <c r="C2" s="50" t="s">
        <v>1</v>
      </c>
      <c r="D2" s="50"/>
    </row>
    <row r="3" spans="2:4">
      <c r="B3" s="2" t="s">
        <v>2</v>
      </c>
      <c r="C3" s="1" t="s">
        <v>3</v>
      </c>
    </row>
    <row r="4" spans="2:4">
      <c r="B4" s="2" t="s">
        <v>4</v>
      </c>
      <c r="C4" s="1" t="s">
        <v>5</v>
      </c>
    </row>
    <row r="5" spans="2:4">
      <c r="B5" s="2" t="s">
        <v>6</v>
      </c>
      <c r="C5" s="1" t="s">
        <v>7</v>
      </c>
    </row>
    <row r="6" spans="2:4">
      <c r="B6" s="2" t="s">
        <v>8</v>
      </c>
      <c r="C6" s="1" t="s">
        <v>9</v>
      </c>
    </row>
    <row r="7" spans="2:4">
      <c r="B7" s="2" t="s">
        <v>10</v>
      </c>
      <c r="C7" s="1" t="s">
        <v>11</v>
      </c>
    </row>
    <row r="8" spans="2:4">
      <c r="B8" s="2" t="s">
        <v>12</v>
      </c>
      <c r="C8" s="1" t="s">
        <v>13</v>
      </c>
    </row>
    <row r="13" spans="2:4">
      <c r="B13" s="73" t="s">
        <v>14</v>
      </c>
    </row>
    <row r="14" spans="2:4">
      <c r="B14" s="1" t="s">
        <v>15</v>
      </c>
      <c r="C14" s="1" t="s">
        <v>16</v>
      </c>
    </row>
    <row r="15" spans="2:4">
      <c r="B15" s="1" t="s">
        <v>17</v>
      </c>
      <c r="C15" s="1" t="s">
        <v>18</v>
      </c>
    </row>
    <row r="16" spans="2:4">
      <c r="B16" s="1" t="s">
        <v>19</v>
      </c>
      <c r="C16" s="1" t="s">
        <v>20</v>
      </c>
    </row>
    <row r="17" spans="2:3">
      <c r="B17" s="1" t="s">
        <v>21</v>
      </c>
      <c r="C17" s="1" t="s">
        <v>22</v>
      </c>
    </row>
    <row r="18" spans="2:3">
      <c r="B18" s="1" t="s">
        <v>23</v>
      </c>
      <c r="C18" s="1" t="s">
        <v>24</v>
      </c>
    </row>
    <row r="19" spans="2:3">
      <c r="B19" s="1" t="s">
        <v>25</v>
      </c>
      <c r="C19" s="1" t="s">
        <v>26</v>
      </c>
    </row>
    <row r="20" spans="2:3">
      <c r="B20" s="1" t="s">
        <v>27</v>
      </c>
      <c r="C20" s="1" t="s">
        <v>28</v>
      </c>
    </row>
    <row r="21" spans="2:3">
      <c r="B21" s="1" t="s">
        <v>29</v>
      </c>
      <c r="C21" s="1" t="s">
        <v>30</v>
      </c>
    </row>
    <row r="22" spans="2:3">
      <c r="B22" s="1" t="s">
        <v>31</v>
      </c>
      <c r="C22" s="1" t="s">
        <v>32</v>
      </c>
    </row>
    <row r="23" spans="2:3">
      <c r="B23" s="1" t="s">
        <v>33</v>
      </c>
      <c r="C23" s="1" t="s">
        <v>34</v>
      </c>
    </row>
    <row r="24" spans="2:3">
      <c r="B24" s="1" t="s">
        <v>35</v>
      </c>
      <c r="C24" s="1" t="s">
        <v>36</v>
      </c>
    </row>
    <row r="25" spans="2:3">
      <c r="B25" s="1" t="s">
        <v>37</v>
      </c>
      <c r="C25" s="1" t="s">
        <v>38</v>
      </c>
    </row>
    <row r="26" spans="2:3">
      <c r="B26" s="1" t="s">
        <v>39</v>
      </c>
      <c r="C26" s="1" t="s">
        <v>40</v>
      </c>
    </row>
  </sheetData>
  <pageMargins left="0.7" right="0.7" top="0.75" bottom="0.75" header="0.3" footer="0.3"/>
  <pageSetup orientation="landscape" r:id="rId1"/>
  <headerFooter>
    <oddHeader>&amp;R&amp;"Calibri"&amp;10&amp;K000000 Business Use&amp;1#_x000D_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1:V30"/>
  <sheetViews>
    <sheetView zoomScaleNormal="100" workbookViewId="0">
      <pane xSplit="2" ySplit="1" topLeftCell="C2" activePane="bottomRight" state="frozen"/>
      <selection pane="bottomRight" activeCell="D35" sqref="D35"/>
      <selection pane="bottomLeft" activeCell="A2" sqref="A2"/>
      <selection pane="topRight" activeCell="C1" sqref="C1"/>
    </sheetView>
  </sheetViews>
  <sheetFormatPr defaultColWidth="9.140625" defaultRowHeight="14.45"/>
  <cols>
    <col min="1" max="1" width="9.140625" style="1"/>
    <col min="2" max="2" width="29" style="1" customWidth="1"/>
    <col min="3" max="3" width="12.5703125" style="1" customWidth="1"/>
    <col min="4" max="10" width="9.140625" style="1"/>
    <col min="11" max="11" width="14.42578125" style="1" bestFit="1" customWidth="1"/>
    <col min="12" max="12" width="10" style="1" bestFit="1" customWidth="1"/>
    <col min="13" max="16384" width="9.140625" style="1"/>
  </cols>
  <sheetData>
    <row r="1" spans="2:22" ht="52.5" customHeight="1">
      <c r="B1" s="80" t="s">
        <v>41</v>
      </c>
      <c r="C1" s="113" t="s">
        <v>42</v>
      </c>
      <c r="D1" s="113"/>
      <c r="E1" s="38"/>
      <c r="F1" s="113" t="s">
        <v>43</v>
      </c>
      <c r="G1" s="113"/>
      <c r="H1" s="113" t="s">
        <v>44</v>
      </c>
      <c r="I1" s="113"/>
      <c r="J1" s="65"/>
      <c r="K1" s="113" t="s">
        <v>45</v>
      </c>
      <c r="L1" s="113"/>
      <c r="M1" s="113" t="s">
        <v>46</v>
      </c>
      <c r="N1" s="113"/>
      <c r="O1" s="113" t="s">
        <v>47</v>
      </c>
      <c r="P1" s="113"/>
      <c r="Q1" s="113" t="s">
        <v>48</v>
      </c>
      <c r="R1" s="113"/>
    </row>
    <row r="2" spans="2:22" ht="18" customHeight="1">
      <c r="B2" s="35"/>
      <c r="C2" s="62" t="s">
        <v>49</v>
      </c>
      <c r="D2" s="62" t="s">
        <v>50</v>
      </c>
      <c r="E2" s="38"/>
      <c r="F2" s="62" t="s">
        <v>49</v>
      </c>
      <c r="G2" s="62" t="s">
        <v>50</v>
      </c>
      <c r="H2" s="62" t="s">
        <v>51</v>
      </c>
      <c r="I2" s="62" t="s">
        <v>50</v>
      </c>
      <c r="J2" s="38"/>
      <c r="K2" s="62" t="s">
        <v>51</v>
      </c>
      <c r="L2" s="62" t="s">
        <v>50</v>
      </c>
      <c r="M2" s="62" t="s">
        <v>51</v>
      </c>
      <c r="N2" s="62" t="s">
        <v>50</v>
      </c>
      <c r="O2" s="62" t="s">
        <v>51</v>
      </c>
      <c r="P2" s="62" t="s">
        <v>50</v>
      </c>
      <c r="Q2" s="62" t="s">
        <v>51</v>
      </c>
      <c r="R2" s="62" t="s">
        <v>50</v>
      </c>
    </row>
    <row r="3" spans="2:22">
      <c r="B3" s="100" t="s">
        <v>52</v>
      </c>
      <c r="C3" s="97">
        <v>5.0564938757000002</v>
      </c>
      <c r="D3" s="98">
        <v>103.06351698727295</v>
      </c>
      <c r="E3" s="39"/>
      <c r="F3" s="97">
        <v>42.606923283926932</v>
      </c>
      <c r="G3" s="98">
        <v>99.230664984033041</v>
      </c>
      <c r="H3" s="97">
        <v>11.783900260899999</v>
      </c>
      <c r="I3" s="98">
        <v>97.040108679120578</v>
      </c>
      <c r="J3" s="74"/>
      <c r="K3" s="99">
        <v>146.4168359375</v>
      </c>
      <c r="L3" s="98">
        <v>107.23466221413776</v>
      </c>
      <c r="M3" s="99">
        <v>12.425159132017072</v>
      </c>
      <c r="N3" s="98">
        <v>110.50550506773152</v>
      </c>
      <c r="O3" s="97">
        <v>10.955559730499999</v>
      </c>
      <c r="P3" s="98">
        <v>104.69272555724936</v>
      </c>
      <c r="Q3" s="97">
        <v>108.3265072132</v>
      </c>
      <c r="R3" s="98">
        <v>99.207053345165363</v>
      </c>
    </row>
    <row r="4" spans="2:22">
      <c r="B4" s="35" t="s">
        <v>53</v>
      </c>
      <c r="C4" s="36">
        <v>7.5584353954000001</v>
      </c>
      <c r="D4" s="40">
        <v>105.10423848913304</v>
      </c>
      <c r="E4" s="39"/>
      <c r="F4" s="36">
        <v>81.974938528464008</v>
      </c>
      <c r="G4" s="41">
        <v>98.569250877379176</v>
      </c>
      <c r="H4" s="36">
        <v>21.635879516599999</v>
      </c>
      <c r="I4" s="40">
        <v>103.08164485993179</v>
      </c>
      <c r="J4" s="39"/>
      <c r="K4" s="76">
        <v>113.755517578124</v>
      </c>
      <c r="L4" s="40">
        <v>110.09175222353463</v>
      </c>
      <c r="M4" s="76">
        <v>5.2577255983906612</v>
      </c>
      <c r="N4" s="40">
        <v>106.80053890595967</v>
      </c>
      <c r="O4" s="36">
        <v>8.9797830582000007</v>
      </c>
      <c r="P4" s="40">
        <v>107.63037229695276</v>
      </c>
      <c r="Q4" s="36">
        <v>102.6797874448</v>
      </c>
      <c r="R4" s="41">
        <v>99.070403429525769</v>
      </c>
    </row>
    <row r="5" spans="2:22">
      <c r="B5" s="35" t="s">
        <v>54</v>
      </c>
      <c r="C5" s="36">
        <v>6.2545727408999996</v>
      </c>
      <c r="D5" s="41">
        <v>98.593541623460425</v>
      </c>
      <c r="E5" s="39"/>
      <c r="F5" s="36">
        <v>58.022139095023626</v>
      </c>
      <c r="G5" s="41">
        <v>95.933265381954442</v>
      </c>
      <c r="H5" s="36">
        <v>27.6109199524</v>
      </c>
      <c r="I5" s="40">
        <v>100.60565322207846</v>
      </c>
      <c r="J5" s="39"/>
      <c r="K5" s="76">
        <v>132.992001953124</v>
      </c>
      <c r="L5" s="40">
        <v>106.10973315683512</v>
      </c>
      <c r="M5" s="76">
        <v>4.8166450876101301</v>
      </c>
      <c r="N5" s="40">
        <v>105.47094498020589</v>
      </c>
      <c r="O5" s="36">
        <v>10.1744804382</v>
      </c>
      <c r="P5" s="40">
        <v>102.90244908376451</v>
      </c>
      <c r="Q5" s="36">
        <v>105.9477335787</v>
      </c>
      <c r="R5" s="40">
        <v>99.874249535497455</v>
      </c>
    </row>
    <row r="6" spans="2:22" s="96" customFormat="1">
      <c r="B6" s="88" t="s">
        <v>55</v>
      </c>
      <c r="C6" s="91">
        <v>36.933964185599997</v>
      </c>
      <c r="D6" s="92">
        <v>100.78956480968716</v>
      </c>
      <c r="E6" s="93"/>
      <c r="F6" s="91">
        <v>95.714667770485505</v>
      </c>
      <c r="G6" s="94">
        <v>98.729672565234537</v>
      </c>
      <c r="H6" s="91">
        <v>54.8964614868</v>
      </c>
      <c r="I6" s="94">
        <v>96.85243246638845</v>
      </c>
      <c r="J6" s="93"/>
      <c r="K6" s="95">
        <v>476.06839843749998</v>
      </c>
      <c r="L6" s="92">
        <v>105.40088978032587</v>
      </c>
      <c r="M6" s="95">
        <v>8.6721144777605002</v>
      </c>
      <c r="N6" s="92">
        <v>108.82627012687995</v>
      </c>
      <c r="O6" s="91">
        <v>38.283851623499999</v>
      </c>
      <c r="P6" s="92">
        <v>101.86171835094081</v>
      </c>
      <c r="Q6" s="91">
        <v>100.7933322073</v>
      </c>
      <c r="R6" s="92">
        <v>100.22057153743572</v>
      </c>
      <c r="S6" s="1"/>
      <c r="T6" s="1"/>
    </row>
    <row r="7" spans="2:22">
      <c r="B7" s="35" t="s">
        <v>56</v>
      </c>
      <c r="C7" s="36">
        <v>16.266003306000002</v>
      </c>
      <c r="D7" s="40">
        <v>102.73623191839063</v>
      </c>
      <c r="E7" s="39"/>
      <c r="F7" s="36">
        <v>80.308077927655674</v>
      </c>
      <c r="G7" s="41">
        <v>97.864629398116605</v>
      </c>
      <c r="H7" s="36">
        <v>28.684459686299999</v>
      </c>
      <c r="I7" s="40">
        <v>99.789180190371596</v>
      </c>
      <c r="J7" s="39"/>
      <c r="K7" s="76">
        <v>249.8868359375</v>
      </c>
      <c r="L7" s="40">
        <v>108.38620753921684</v>
      </c>
      <c r="M7" s="76">
        <v>8.7115754896665738</v>
      </c>
      <c r="N7" s="40">
        <v>108.61518987574041</v>
      </c>
      <c r="O7" s="36">
        <v>19.7907505035</v>
      </c>
      <c r="P7" s="40">
        <v>104.53642021793377</v>
      </c>
      <c r="Q7" s="36">
        <v>102.3432868629</v>
      </c>
      <c r="R7" s="40">
        <v>100.4223206569572</v>
      </c>
    </row>
    <row r="8" spans="2:22">
      <c r="B8" s="35" t="s">
        <v>57</v>
      </c>
      <c r="C8" s="36">
        <v>9.0609197798000025</v>
      </c>
      <c r="D8" s="41">
        <v>89.324395963847508</v>
      </c>
      <c r="E8" s="39"/>
      <c r="F8" s="36">
        <v>68.97637873347125</v>
      </c>
      <c r="G8" s="41">
        <v>94.634553195820359</v>
      </c>
      <c r="H8" s="36">
        <v>14.136599540700001</v>
      </c>
      <c r="I8" s="41">
        <v>91.14617866136696</v>
      </c>
      <c r="J8" s="39"/>
      <c r="K8" s="76">
        <v>115.894082031252</v>
      </c>
      <c r="L8" s="41">
        <v>97.453268424456184</v>
      </c>
      <c r="M8" s="76">
        <v>8.1981583829680513</v>
      </c>
      <c r="N8" s="40">
        <v>106.91975226577715</v>
      </c>
      <c r="O8" s="36">
        <v>8.9302120209000009</v>
      </c>
      <c r="P8" s="41">
        <v>93.471857392759162</v>
      </c>
      <c r="Q8" s="36">
        <v>105.1908142029</v>
      </c>
      <c r="R8" s="40">
        <v>100.98095633848551</v>
      </c>
    </row>
    <row r="9" spans="2:22">
      <c r="B9" s="37"/>
      <c r="C9" s="37"/>
      <c r="D9" s="42"/>
      <c r="E9" s="37"/>
      <c r="F9" s="37"/>
      <c r="G9" s="42"/>
      <c r="H9" s="37"/>
      <c r="I9" s="42"/>
      <c r="J9" s="37"/>
      <c r="K9" s="75"/>
      <c r="L9" s="42"/>
      <c r="M9" s="77"/>
      <c r="N9" s="42"/>
      <c r="O9" s="37"/>
      <c r="P9" s="42"/>
      <c r="Q9" s="37"/>
      <c r="R9" s="42"/>
    </row>
    <row r="10" spans="2:22">
      <c r="B10" s="78"/>
      <c r="C10" s="78"/>
      <c r="D10" s="79"/>
      <c r="E10" s="78"/>
      <c r="F10" s="78"/>
      <c r="G10" s="79"/>
      <c r="H10" s="78"/>
      <c r="I10" s="79"/>
      <c r="J10" s="78"/>
      <c r="K10" s="79"/>
      <c r="L10" s="78"/>
      <c r="M10" s="78"/>
      <c r="N10" s="79"/>
      <c r="O10" s="78"/>
      <c r="P10" s="79"/>
      <c r="Q10" s="78"/>
      <c r="R10" s="79"/>
      <c r="S10" s="78"/>
      <c r="T10" s="79"/>
      <c r="U10" s="78"/>
      <c r="V10" s="79"/>
    </row>
    <row r="11" spans="2:22" ht="15" customHeight="1">
      <c r="B11" s="110" t="s">
        <v>58</v>
      </c>
      <c r="C11" s="103" t="s">
        <v>59</v>
      </c>
      <c r="D11" s="104"/>
      <c r="E11" s="104"/>
      <c r="F11" s="105"/>
      <c r="G11" s="103" t="s">
        <v>60</v>
      </c>
      <c r="H11" s="104"/>
      <c r="I11" s="104"/>
      <c r="J11" s="105"/>
      <c r="K11" s="106" t="s">
        <v>61</v>
      </c>
      <c r="L11" s="107"/>
      <c r="M11" s="106" t="s">
        <v>62</v>
      </c>
      <c r="N11" s="107"/>
      <c r="O11" s="106" t="s">
        <v>63</v>
      </c>
      <c r="P11" s="107"/>
    </row>
    <row r="12" spans="2:22" ht="15" customHeight="1">
      <c r="B12" s="111"/>
      <c r="C12" s="112" t="s">
        <v>64</v>
      </c>
      <c r="D12" s="112"/>
      <c r="E12" s="112" t="s">
        <v>65</v>
      </c>
      <c r="F12" s="112"/>
      <c r="G12" s="112" t="s">
        <v>64</v>
      </c>
      <c r="H12" s="112"/>
      <c r="I12" s="112" t="s">
        <v>65</v>
      </c>
      <c r="J12" s="112"/>
      <c r="K12" s="108"/>
      <c r="L12" s="109"/>
      <c r="M12" s="108"/>
      <c r="N12" s="109"/>
      <c r="O12" s="108"/>
      <c r="P12" s="109"/>
    </row>
    <row r="13" spans="2:22">
      <c r="B13" s="33" t="s">
        <v>66</v>
      </c>
      <c r="C13" s="29">
        <v>100</v>
      </c>
      <c r="D13" s="30">
        <v>100</v>
      </c>
      <c r="E13" s="29">
        <v>100</v>
      </c>
      <c r="F13" s="30">
        <v>100</v>
      </c>
      <c r="G13" s="29">
        <v>100</v>
      </c>
      <c r="H13" s="30">
        <v>100</v>
      </c>
      <c r="I13" s="29">
        <v>100</v>
      </c>
      <c r="J13" s="30">
        <v>100</v>
      </c>
      <c r="K13" s="29">
        <v>146.4168359375</v>
      </c>
      <c r="L13" s="30">
        <v>107.23466221413776</v>
      </c>
      <c r="M13" s="29">
        <v>11.783900260899999</v>
      </c>
      <c r="N13" s="32">
        <v>97.040108679120578</v>
      </c>
      <c r="O13" s="29">
        <v>12.425159132017072</v>
      </c>
      <c r="P13" s="30">
        <v>110.50550506773152</v>
      </c>
    </row>
    <row r="14" spans="2:22">
      <c r="B14" s="33" t="s">
        <v>67</v>
      </c>
      <c r="C14" s="26">
        <v>30.094457285299999</v>
      </c>
      <c r="D14" s="27">
        <v>102.31579699127822</v>
      </c>
      <c r="E14" s="26">
        <v>25.556707529099999</v>
      </c>
      <c r="F14" s="27">
        <v>110.52708064567929</v>
      </c>
      <c r="G14" s="26">
        <v>19.996824970199999</v>
      </c>
      <c r="H14" s="27">
        <v>105.71345100266625</v>
      </c>
      <c r="I14" s="26">
        <v>12.8461708455</v>
      </c>
      <c r="J14" s="31">
        <v>90.6132142128982</v>
      </c>
      <c r="K14" s="26">
        <v>73.596947207927997</v>
      </c>
      <c r="L14" s="31">
        <v>87.91397005664615</v>
      </c>
      <c r="M14" s="26">
        <v>10.6763296127</v>
      </c>
      <c r="N14" s="31">
        <v>78.959051324097658</v>
      </c>
      <c r="O14" s="26">
        <v>6.8934689989695475</v>
      </c>
      <c r="P14" s="27">
        <v>111.34121874868011</v>
      </c>
    </row>
    <row r="15" spans="2:22">
      <c r="B15" s="33" t="s">
        <v>68</v>
      </c>
      <c r="C15" s="26">
        <v>29.714729843499999</v>
      </c>
      <c r="D15" s="31">
        <v>97.48798627977726</v>
      </c>
      <c r="E15" s="26">
        <v>31.944383090799999</v>
      </c>
      <c r="F15" s="31">
        <v>96.343502980276625</v>
      </c>
      <c r="G15" s="26">
        <v>29.987914919400001</v>
      </c>
      <c r="H15" s="27">
        <v>99.586486723398011</v>
      </c>
      <c r="I15" s="26">
        <v>31.4865372308</v>
      </c>
      <c r="J15" s="27">
        <v>107.69643510340097</v>
      </c>
      <c r="K15" s="26">
        <v>144.31830030477201</v>
      </c>
      <c r="L15" s="27">
        <v>119.87095097049635</v>
      </c>
      <c r="M15" s="26">
        <v>12.0301599503</v>
      </c>
      <c r="N15" s="27">
        <v>113.70640136908854</v>
      </c>
      <c r="O15" s="26">
        <v>11.996374187956919</v>
      </c>
      <c r="P15" s="27">
        <v>105.42146222832068</v>
      </c>
    </row>
    <row r="16" spans="2:22">
      <c r="B16" s="33" t="s">
        <v>69</v>
      </c>
      <c r="C16" s="26">
        <v>18.0404381116</v>
      </c>
      <c r="D16" s="27">
        <v>101.24712644193701</v>
      </c>
      <c r="E16" s="26">
        <v>19.071966318099999</v>
      </c>
      <c r="F16" s="31">
        <v>98.373899832899014</v>
      </c>
      <c r="G16" s="26">
        <v>21.2930890365</v>
      </c>
      <c r="H16" s="27">
        <v>99.942772259257879</v>
      </c>
      <c r="I16" s="26">
        <v>22.718775745399999</v>
      </c>
      <c r="J16" s="27">
        <v>108.60534409733754</v>
      </c>
      <c r="K16" s="26">
        <v>174.41364696888797</v>
      </c>
      <c r="L16" s="27">
        <v>118.38764002559219</v>
      </c>
      <c r="M16" s="26">
        <v>12.3031101227</v>
      </c>
      <c r="N16" s="27">
        <v>109.34990156983955</v>
      </c>
      <c r="O16" s="26">
        <v>14.176386720873449</v>
      </c>
      <c r="P16" s="27">
        <v>108.26497173386151</v>
      </c>
    </row>
    <row r="17" spans="2:16">
      <c r="B17" s="33" t="s">
        <v>70</v>
      </c>
      <c r="C17" s="26">
        <v>17.5260013334</v>
      </c>
      <c r="D17" s="31">
        <v>99.240007314129087</v>
      </c>
      <c r="E17" s="26">
        <v>18.549769018599999</v>
      </c>
      <c r="F17" s="31">
        <v>94.82389359262659</v>
      </c>
      <c r="G17" s="26">
        <v>22.098101698899999</v>
      </c>
      <c r="H17" s="31">
        <v>95.95985961717021</v>
      </c>
      <c r="I17" s="26">
        <v>29.106326706000001</v>
      </c>
      <c r="J17" s="31">
        <v>93.330753270634233</v>
      </c>
      <c r="K17" s="26">
        <v>229.74173856918799</v>
      </c>
      <c r="L17" s="27">
        <v>105.54606411186742</v>
      </c>
      <c r="M17" s="26">
        <v>13.834520339999999</v>
      </c>
      <c r="N17" s="31">
        <v>91.210043114454038</v>
      </c>
      <c r="O17" s="26">
        <v>16.606411564912122</v>
      </c>
      <c r="P17" s="27">
        <v>115.71759041866032</v>
      </c>
    </row>
    <row r="18" spans="2:16">
      <c r="B18" s="33" t="s">
        <v>71</v>
      </c>
      <c r="C18" s="34">
        <v>4.6022063908000002</v>
      </c>
      <c r="D18" s="31">
        <v>99.445703822399295</v>
      </c>
      <c r="E18" s="34">
        <v>4.8771807579999997</v>
      </c>
      <c r="F18" s="27">
        <v>102.22279236621112</v>
      </c>
      <c r="G18" s="34">
        <v>6.6104119408999997</v>
      </c>
      <c r="H18" s="27">
        <v>99.58839116762978</v>
      </c>
      <c r="I18" s="34">
        <v>3.8421934501999999</v>
      </c>
      <c r="J18" s="31">
        <v>85.72848144541662</v>
      </c>
      <c r="K18" s="34">
        <v>115.34569368974</v>
      </c>
      <c r="L18" s="31">
        <v>89.931626173794228</v>
      </c>
      <c r="M18" s="34">
        <v>6.1449708939000001</v>
      </c>
      <c r="N18" s="31">
        <v>81.347559387892204</v>
      </c>
      <c r="O18" s="34">
        <v>18.770746954105437</v>
      </c>
      <c r="P18" s="27">
        <v>110.5523347602481</v>
      </c>
    </row>
    <row r="19" spans="2:16">
      <c r="B19" s="33" t="s">
        <v>72</v>
      </c>
      <c r="C19" s="26">
        <v>32.028324799499998</v>
      </c>
      <c r="D19" s="31">
        <v>98.321466982640956</v>
      </c>
      <c r="E19" s="26">
        <v>38.916233120400001</v>
      </c>
      <c r="F19" s="27">
        <v>102.34447850223705</v>
      </c>
      <c r="G19" s="26">
        <v>40.2537140325</v>
      </c>
      <c r="H19" s="31">
        <v>96.942579451739192</v>
      </c>
      <c r="I19" s="26">
        <v>52.4664924669</v>
      </c>
      <c r="J19" s="27">
        <v>102.28963928232575</v>
      </c>
      <c r="K19" s="26">
        <v>197.397771156152</v>
      </c>
      <c r="L19" s="27">
        <v>107.17717004049996</v>
      </c>
      <c r="M19" s="26">
        <v>12.210080146799999</v>
      </c>
      <c r="N19" s="31">
        <v>97.879451342128064</v>
      </c>
      <c r="O19" s="26">
        <v>16.166787505312627</v>
      </c>
      <c r="P19" s="27">
        <v>109.49915285678567</v>
      </c>
    </row>
    <row r="20" spans="2:16">
      <c r="B20" s="33" t="s">
        <v>73</v>
      </c>
      <c r="C20" s="26">
        <v>32.561510325699999</v>
      </c>
      <c r="D20" s="27">
        <v>99.86785049998349</v>
      </c>
      <c r="E20" s="26">
        <v>27.679659373900002</v>
      </c>
      <c r="F20" s="31">
        <v>98.536266869594726</v>
      </c>
      <c r="G20" s="26">
        <v>23.392052933799999</v>
      </c>
      <c r="H20" s="27">
        <v>102.71760864612432</v>
      </c>
      <c r="I20" s="26">
        <v>14.4047493609</v>
      </c>
      <c r="J20" s="31">
        <v>89.469582940830875</v>
      </c>
      <c r="K20" s="26">
        <v>76.196666908680001</v>
      </c>
      <c r="L20" s="31">
        <v>97.367577312656977</v>
      </c>
      <c r="M20" s="26">
        <v>10.4284095764</v>
      </c>
      <c r="N20" s="31">
        <v>84.360779039878722</v>
      </c>
      <c r="O20" s="26">
        <v>7.3066431031934895</v>
      </c>
      <c r="P20" s="27">
        <v>115.41806325262802</v>
      </c>
    </row>
    <row r="21" spans="2:16">
      <c r="B21" s="33" t="s">
        <v>74</v>
      </c>
      <c r="C21" s="26">
        <v>35.407100667599998</v>
      </c>
      <c r="D21" s="27">
        <v>101.71650401586557</v>
      </c>
      <c r="E21" s="26">
        <v>33.404104345900002</v>
      </c>
      <c r="F21" s="31">
        <v>98.582466893281435</v>
      </c>
      <c r="G21" s="26">
        <v>36.354231603300001</v>
      </c>
      <c r="H21" s="27">
        <v>101.82237201849811</v>
      </c>
      <c r="I21" s="26">
        <v>33.128772315699997</v>
      </c>
      <c r="J21" s="27">
        <v>101.59785560661736</v>
      </c>
      <c r="K21" s="26">
        <v>145.209998218788</v>
      </c>
      <c r="L21" s="27">
        <v>110.51466606864699</v>
      </c>
      <c r="M21" s="26">
        <v>12.4105796814</v>
      </c>
      <c r="N21" s="27">
        <v>107.07479614701923</v>
      </c>
      <c r="O21" s="26">
        <v>11.700500858667974</v>
      </c>
      <c r="P21" s="27">
        <v>103.21258601034798</v>
      </c>
    </row>
    <row r="22" spans="2:16">
      <c r="B22" s="33" t="s">
        <v>75</v>
      </c>
      <c r="C22" s="26">
        <v>17.200487203600002</v>
      </c>
      <c r="D22" s="27">
        <v>101.32892713518412</v>
      </c>
      <c r="E22" s="26">
        <v>17.6530860389</v>
      </c>
      <c r="F22" s="31">
        <v>95.048912664298598</v>
      </c>
      <c r="G22" s="26">
        <v>19.4450394586</v>
      </c>
      <c r="H22" s="27">
        <v>101.52855229176305</v>
      </c>
      <c r="I22" s="26">
        <v>24.2935891407</v>
      </c>
      <c r="J22" s="27">
        <v>104.66369831172113</v>
      </c>
      <c r="K22" s="26">
        <v>201.493970112748</v>
      </c>
      <c r="L22" s="27">
        <v>118.08207586035545</v>
      </c>
      <c r="M22" s="26">
        <v>10.3744897842</v>
      </c>
      <c r="N22" s="27">
        <v>99.784936313491201</v>
      </c>
      <c r="O22" s="26">
        <v>19.422060679997639</v>
      </c>
      <c r="P22" s="27">
        <v>118.33657486073919</v>
      </c>
    </row>
    <row r="23" spans="2:16">
      <c r="B23" s="33" t="s">
        <v>76</v>
      </c>
      <c r="C23" s="26">
        <v>7.8087371911999996</v>
      </c>
      <c r="D23" s="27">
        <v>107.43952168044201</v>
      </c>
      <c r="E23" s="26">
        <v>7.3431442678999996</v>
      </c>
      <c r="F23" s="31">
        <v>97.486764249362906</v>
      </c>
      <c r="G23" s="26">
        <v>8.3996473740000006</v>
      </c>
      <c r="H23" s="31">
        <v>98.404298654845178</v>
      </c>
      <c r="I23" s="26">
        <v>10.437324312199999</v>
      </c>
      <c r="J23" s="31">
        <v>97.957565755396828</v>
      </c>
      <c r="K23" s="26">
        <v>208.11248122656002</v>
      </c>
      <c r="L23" s="27">
        <v>107.75250728794121</v>
      </c>
      <c r="M23" s="26">
        <v>15.228650093100001</v>
      </c>
      <c r="N23" s="27">
        <v>105.22771996134938</v>
      </c>
      <c r="O23" s="26">
        <v>13.665852190067351</v>
      </c>
      <c r="P23" s="27">
        <v>102.39935572824268</v>
      </c>
    </row>
    <row r="24" spans="2:16">
      <c r="B24" s="33" t="s">
        <v>77</v>
      </c>
      <c r="C24" s="26">
        <v>8.1343649498000001</v>
      </c>
      <c r="D24" s="27">
        <v>104.89358817562133</v>
      </c>
      <c r="E24" s="26">
        <v>9.4096929081000003</v>
      </c>
      <c r="F24" s="27">
        <v>122.46917114291232</v>
      </c>
      <c r="G24" s="26">
        <v>9.8132500897000003</v>
      </c>
      <c r="H24" s="27">
        <v>103.65583813750261</v>
      </c>
      <c r="I24" s="26">
        <v>9.9461727902000003</v>
      </c>
      <c r="J24" s="27">
        <v>103.06215101932112</v>
      </c>
      <c r="K24" s="26">
        <v>154.76457492422799</v>
      </c>
      <c r="L24" s="31">
        <v>90.241743958720321</v>
      </c>
      <c r="M24" s="26">
        <v>10.8954801559</v>
      </c>
      <c r="N24" s="31">
        <v>86.470831681383814</v>
      </c>
      <c r="O24" s="26">
        <v>14.204474948304284</v>
      </c>
      <c r="P24" s="27">
        <v>104.36090668265004</v>
      </c>
    </row>
    <row r="25" spans="2:16">
      <c r="B25" s="33" t="s">
        <v>78</v>
      </c>
      <c r="C25" s="26">
        <v>66.770023975100003</v>
      </c>
      <c r="D25" s="31">
        <v>96.869252585005881</v>
      </c>
      <c r="E25" s="26">
        <v>64.830127766999993</v>
      </c>
      <c r="F25" s="31">
        <v>97.913480967421307</v>
      </c>
      <c r="G25" s="26">
        <v>61.434077924900002</v>
      </c>
      <c r="H25" s="31">
        <v>97.755368017199231</v>
      </c>
      <c r="I25" s="26">
        <v>54.410562307100001</v>
      </c>
      <c r="J25" s="31">
        <v>96.330322633390836</v>
      </c>
      <c r="K25" s="26">
        <v>122.88456777443599</v>
      </c>
      <c r="L25" s="27">
        <v>105.50075801464827</v>
      </c>
      <c r="M25" s="26">
        <v>11.8213596344</v>
      </c>
      <c r="N25" s="31">
        <v>95.98928812466707</v>
      </c>
      <c r="O25" s="26">
        <v>10.395129796816564</v>
      </c>
      <c r="P25" s="27">
        <v>109.90888678914679</v>
      </c>
    </row>
    <row r="26" spans="2:16">
      <c r="B26" s="33" t="s">
        <v>79</v>
      </c>
      <c r="C26" s="26">
        <v>11.1861356469</v>
      </c>
      <c r="D26" s="31">
        <v>99.420104783207037</v>
      </c>
      <c r="E26" s="26">
        <v>13.668074819299999</v>
      </c>
      <c r="F26" s="27">
        <v>120.77095410307592</v>
      </c>
      <c r="G26" s="26">
        <v>9.0208414290000007</v>
      </c>
      <c r="H26" s="27">
        <v>101.04105515781229</v>
      </c>
      <c r="I26" s="26">
        <v>10.648940834499999</v>
      </c>
      <c r="J26" s="27">
        <v>141.88145567527616</v>
      </c>
      <c r="K26" s="26">
        <v>114.07489461986799</v>
      </c>
      <c r="L26" s="27">
        <v>125.97901086558679</v>
      </c>
      <c r="M26" s="26">
        <v>8.5972404480000009</v>
      </c>
      <c r="N26" s="27">
        <v>109.2997330760096</v>
      </c>
      <c r="O26" s="26">
        <v>13.268780291751121</v>
      </c>
      <c r="P26" s="27">
        <v>115.26012673606256</v>
      </c>
    </row>
    <row r="27" spans="2:16">
      <c r="B27" s="33" t="s">
        <v>80</v>
      </c>
      <c r="C27" s="26">
        <v>22.118996253999999</v>
      </c>
      <c r="D27" s="31">
        <v>99.297052233775133</v>
      </c>
      <c r="E27" s="26">
        <v>24.4382240821</v>
      </c>
      <c r="F27" s="31">
        <v>92.185413282537638</v>
      </c>
      <c r="G27" s="26">
        <v>23.211085674300001</v>
      </c>
      <c r="H27" s="31">
        <v>97.531623453727363</v>
      </c>
      <c r="I27" s="26">
        <v>31.727399696599999</v>
      </c>
      <c r="J27" s="27">
        <v>99.637600810859453</v>
      </c>
      <c r="K27" s="26">
        <v>190.08850135153199</v>
      </c>
      <c r="L27" s="27">
        <v>115.90338245133253</v>
      </c>
      <c r="M27" s="26">
        <v>11.316550254799999</v>
      </c>
      <c r="N27" s="31">
        <v>96.258392814272796</v>
      </c>
      <c r="O27" s="26">
        <v>16.797389405035737</v>
      </c>
      <c r="P27" s="27">
        <v>120.40859925322465</v>
      </c>
    </row>
    <row r="28" spans="2:16">
      <c r="B28" s="33" t="s">
        <v>81</v>
      </c>
      <c r="C28" s="26">
        <v>17.356402308300002</v>
      </c>
      <c r="D28" s="27">
        <v>100.64860021952089</v>
      </c>
      <c r="E28" s="26">
        <v>18.581079906799999</v>
      </c>
      <c r="F28" s="27">
        <v>106.00567780970842</v>
      </c>
      <c r="G28" s="26">
        <v>21.5469383776</v>
      </c>
      <c r="H28" s="31">
        <v>97.237274512379528</v>
      </c>
      <c r="I28" s="26">
        <v>20.5878147353</v>
      </c>
      <c r="J28" s="27">
        <v>100.24566892668811</v>
      </c>
      <c r="K28" s="26">
        <v>162.22967946969601</v>
      </c>
      <c r="L28" s="27">
        <v>101.40784336627246</v>
      </c>
      <c r="M28" s="26">
        <v>11.6228704453</v>
      </c>
      <c r="N28" s="27">
        <v>101.25465596313454</v>
      </c>
      <c r="O28" s="26">
        <v>13.957798138866604</v>
      </c>
      <c r="P28" s="27">
        <v>100.15128924362122</v>
      </c>
    </row>
    <row r="29" spans="2:16">
      <c r="B29" s="33" t="s">
        <v>82</v>
      </c>
      <c r="C29" s="26">
        <v>19.8124344346</v>
      </c>
      <c r="D29" s="27">
        <v>102.79025239591297</v>
      </c>
      <c r="E29" s="26">
        <v>18.353157242799998</v>
      </c>
      <c r="F29" s="31">
        <v>97.519266761693927</v>
      </c>
      <c r="G29" s="26">
        <v>19.721779680400001</v>
      </c>
      <c r="H29" s="27">
        <v>101.87876405526575</v>
      </c>
      <c r="I29" s="26">
        <v>17.304532612999999</v>
      </c>
      <c r="J29" s="31">
        <v>90.294034936819457</v>
      </c>
      <c r="K29" s="26">
        <v>138.051171952168</v>
      </c>
      <c r="L29" s="31">
        <v>99.28958357060209</v>
      </c>
      <c r="M29" s="26">
        <v>14.5730695724</v>
      </c>
      <c r="N29" s="31">
        <v>93.895560361710793</v>
      </c>
      <c r="O29" s="26">
        <v>9.4730332045915517</v>
      </c>
      <c r="P29" s="27">
        <v>105.74470527478839</v>
      </c>
    </row>
    <row r="30" spans="2:16">
      <c r="B30" s="28" t="s">
        <v>83</v>
      </c>
      <c r="C30" s="26">
        <v>29.522139839899999</v>
      </c>
      <c r="D30" s="31">
        <v>98.671946554290102</v>
      </c>
      <c r="E30" s="26">
        <v>24.959473428500001</v>
      </c>
      <c r="F30" s="31">
        <v>96.650765035140708</v>
      </c>
      <c r="G30" s="26">
        <v>26.4993584146</v>
      </c>
      <c r="H30" s="27">
        <v>102.88472622439102</v>
      </c>
      <c r="I30" s="26">
        <v>19.731317424299998</v>
      </c>
      <c r="J30" s="31">
        <v>94.184427867604342</v>
      </c>
      <c r="K30" s="26">
        <v>115.74751453704401</v>
      </c>
      <c r="L30" s="27">
        <v>104.49821300423878</v>
      </c>
      <c r="M30" s="26">
        <v>12.055470466599999</v>
      </c>
      <c r="N30" s="31">
        <v>97.182583289312674</v>
      </c>
      <c r="O30" s="26">
        <v>9.6012440872984239</v>
      </c>
      <c r="P30" s="27">
        <v>107.52771686789542</v>
      </c>
    </row>
  </sheetData>
  <mergeCells count="17">
    <mergeCell ref="O1:P1"/>
    <mergeCell ref="Q1:R1"/>
    <mergeCell ref="C1:D1"/>
    <mergeCell ref="F1:G1"/>
    <mergeCell ref="H1:I1"/>
    <mergeCell ref="K1:L1"/>
    <mergeCell ref="M1:N1"/>
    <mergeCell ref="G11:J11"/>
    <mergeCell ref="K11:L12"/>
    <mergeCell ref="O11:P12"/>
    <mergeCell ref="M11:N12"/>
    <mergeCell ref="B11:B12"/>
    <mergeCell ref="C11:F11"/>
    <mergeCell ref="C12:D12"/>
    <mergeCell ref="E12:F12"/>
    <mergeCell ref="G12:H12"/>
    <mergeCell ref="I12:J12"/>
  </mergeCells>
  <pageMargins left="0.7" right="0.7" top="0.75" bottom="0.75" header="0.3" footer="0.3"/>
  <pageSetup scale="53" orientation="landscape" r:id="rId1"/>
  <headerFooter>
    <oddHeader>&amp;R&amp;"Calibri"&amp;10&amp;K000000 Business Use&amp;1#_x000D_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B2:V46"/>
  <sheetViews>
    <sheetView zoomScale="80" zoomScaleNormal="80" workbookViewId="0">
      <selection activeCell="C41" sqref="C41"/>
    </sheetView>
  </sheetViews>
  <sheetFormatPr defaultColWidth="9.140625" defaultRowHeight="14.45" outlineLevelRow="1"/>
  <cols>
    <col min="1" max="1" width="9.140625" style="1"/>
    <col min="2" max="2" width="33.5703125" style="1" bestFit="1" customWidth="1"/>
    <col min="3" max="4" width="9.5703125" style="1" bestFit="1" customWidth="1"/>
    <col min="5" max="16" width="12.85546875" style="1" bestFit="1" customWidth="1"/>
    <col min="17" max="16384" width="9.140625" style="1"/>
  </cols>
  <sheetData>
    <row r="2" spans="2:22">
      <c r="C2" s="10" t="s">
        <v>84</v>
      </c>
      <c r="D2" s="10" t="s">
        <v>85</v>
      </c>
      <c r="E2" s="11" t="s">
        <v>86</v>
      </c>
      <c r="F2" s="10" t="s">
        <v>87</v>
      </c>
      <c r="G2" s="10" t="s">
        <v>88</v>
      </c>
      <c r="H2" s="10" t="s">
        <v>89</v>
      </c>
      <c r="I2" s="10" t="s">
        <v>90</v>
      </c>
      <c r="J2" s="10" t="s">
        <v>91</v>
      </c>
      <c r="K2" s="10" t="s">
        <v>92</v>
      </c>
      <c r="L2" s="10" t="s">
        <v>93</v>
      </c>
      <c r="M2" s="10" t="s">
        <v>94</v>
      </c>
      <c r="N2" s="10" t="s">
        <v>95</v>
      </c>
      <c r="O2" s="10" t="s">
        <v>96</v>
      </c>
      <c r="P2" s="10" t="s">
        <v>97</v>
      </c>
    </row>
    <row r="3" spans="2:22">
      <c r="B3" s="3" t="s">
        <v>98</v>
      </c>
      <c r="C3" s="71">
        <f>SUM(E3:J3)</f>
        <v>28333.34</v>
      </c>
      <c r="D3" s="71">
        <f>SUM(K3:P3)</f>
        <v>29301.05</v>
      </c>
      <c r="E3" s="72">
        <v>4434.29</v>
      </c>
      <c r="F3" s="71">
        <v>4604.07</v>
      </c>
      <c r="G3" s="71">
        <v>4704.04</v>
      </c>
      <c r="H3" s="71">
        <v>5032.66</v>
      </c>
      <c r="I3" s="71">
        <v>4529.83</v>
      </c>
      <c r="J3" s="71">
        <v>5028.45</v>
      </c>
      <c r="K3" s="71">
        <v>5222</v>
      </c>
      <c r="L3" s="71">
        <v>5052.16</v>
      </c>
      <c r="M3" s="71">
        <v>4656.04</v>
      </c>
      <c r="N3" s="71">
        <v>4931.1400000000003</v>
      </c>
      <c r="O3" s="71">
        <v>4639.75</v>
      </c>
      <c r="P3" s="71">
        <v>4799.96</v>
      </c>
    </row>
    <row r="4" spans="2:22">
      <c r="B4" s="2" t="s">
        <v>99</v>
      </c>
      <c r="C4" s="43">
        <f>AVERAGE(E4:J4)</f>
        <v>62.609999999999992</v>
      </c>
      <c r="D4" s="43">
        <f>AVERAGE(K4:P4)</f>
        <v>64.211666666666659</v>
      </c>
      <c r="E4" s="44">
        <v>60.2</v>
      </c>
      <c r="F4" s="43">
        <v>61.26</v>
      </c>
      <c r="G4" s="43">
        <v>65.02</v>
      </c>
      <c r="H4" s="43">
        <v>67.7</v>
      </c>
      <c r="I4" s="43">
        <v>57.33</v>
      </c>
      <c r="J4" s="43">
        <v>64.150000000000006</v>
      </c>
      <c r="K4" s="43">
        <v>64.489999999999995</v>
      </c>
      <c r="L4" s="43">
        <v>65.19</v>
      </c>
      <c r="M4" s="43">
        <v>65.64</v>
      </c>
      <c r="N4" s="43">
        <v>63.46</v>
      </c>
      <c r="O4" s="43">
        <v>61.78</v>
      </c>
      <c r="P4" s="43">
        <v>64.709999999999994</v>
      </c>
    </row>
    <row r="5" spans="2:22">
      <c r="B5" s="1" t="s">
        <v>100</v>
      </c>
      <c r="C5" s="45">
        <f t="shared" ref="C5:C19" si="0">AVERAGE(E5:J5)</f>
        <v>62.558333333333337</v>
      </c>
      <c r="D5" s="45">
        <f t="shared" ref="D5:D19" si="1">AVERAGE(K5:P5)</f>
        <v>64.174999999999997</v>
      </c>
      <c r="E5" s="46">
        <v>60.15</v>
      </c>
      <c r="F5" s="45">
        <v>61.2</v>
      </c>
      <c r="G5" s="45">
        <v>64.98</v>
      </c>
      <c r="H5" s="45">
        <v>67.61</v>
      </c>
      <c r="I5" s="45">
        <v>57.29</v>
      </c>
      <c r="J5" s="45">
        <v>64.12</v>
      </c>
      <c r="K5" s="45">
        <v>64.48</v>
      </c>
      <c r="L5" s="45">
        <v>65.17</v>
      </c>
      <c r="M5" s="45">
        <v>65.63</v>
      </c>
      <c r="N5" s="45">
        <v>63.37</v>
      </c>
      <c r="O5" s="45">
        <v>61.69</v>
      </c>
      <c r="P5" s="45">
        <v>64.709999999999994</v>
      </c>
    </row>
    <row r="6" spans="2:22">
      <c r="B6" s="1" t="s">
        <v>101</v>
      </c>
      <c r="C6" s="45">
        <f>AVERAGE(E6:J6)</f>
        <v>39</v>
      </c>
      <c r="D6" s="45">
        <f>AVERAGE(K6:P6)</f>
        <v>40.126666666666665</v>
      </c>
      <c r="E6" s="46">
        <v>37.56</v>
      </c>
      <c r="F6" s="45">
        <v>37.99</v>
      </c>
      <c r="G6" s="45">
        <v>41.33</v>
      </c>
      <c r="H6" s="45">
        <v>42.320000000000007</v>
      </c>
      <c r="I6" s="45">
        <v>34.880000000000003</v>
      </c>
      <c r="J6" s="45">
        <v>39.92</v>
      </c>
      <c r="K6" s="45">
        <v>42.070000000000007</v>
      </c>
      <c r="L6" s="45">
        <v>42.29</v>
      </c>
      <c r="M6" s="45">
        <v>40.739999999999995</v>
      </c>
      <c r="N6" s="45">
        <v>37.03</v>
      </c>
      <c r="O6" s="45">
        <v>38.259999999999991</v>
      </c>
      <c r="P6" s="45">
        <v>40.370000000000005</v>
      </c>
      <c r="Q6" s="66"/>
      <c r="R6" s="66"/>
      <c r="S6" s="66"/>
      <c r="T6" s="66"/>
      <c r="U6" s="66"/>
      <c r="V6" s="66"/>
    </row>
    <row r="7" spans="2:22" s="67" customFormat="1">
      <c r="B7" s="67" t="s">
        <v>102</v>
      </c>
      <c r="C7" s="68">
        <f>AVERAGE(E7:J7)</f>
        <v>0</v>
      </c>
      <c r="D7" s="68">
        <f>AVERAGE(K7:P7)</f>
        <v>1.9266666666666667</v>
      </c>
      <c r="E7" s="69">
        <v>0</v>
      </c>
      <c r="F7" s="68">
        <v>0</v>
      </c>
      <c r="G7" s="68">
        <v>0</v>
      </c>
      <c r="H7" s="68">
        <v>0</v>
      </c>
      <c r="I7" s="68">
        <v>0</v>
      </c>
      <c r="J7" s="68">
        <v>0</v>
      </c>
      <c r="K7" s="68">
        <v>0</v>
      </c>
      <c r="L7" s="68">
        <v>0</v>
      </c>
      <c r="M7" s="68">
        <v>1.37</v>
      </c>
      <c r="N7" s="68">
        <v>2.91</v>
      </c>
      <c r="O7" s="68">
        <v>3.0300000000000002</v>
      </c>
      <c r="P7" s="68">
        <v>4.25</v>
      </c>
      <c r="Q7" s="70"/>
      <c r="R7" s="70"/>
      <c r="S7" s="70"/>
      <c r="T7" s="70"/>
      <c r="U7" s="70"/>
      <c r="V7" s="70"/>
    </row>
    <row r="8" spans="2:22">
      <c r="B8" s="1" t="s">
        <v>103</v>
      </c>
      <c r="C8" s="45">
        <f>AVERAGE(E8:J8)</f>
        <v>17.38</v>
      </c>
      <c r="D8" s="45">
        <f>AVERAGE(K8:P8)</f>
        <v>17.251666666666669</v>
      </c>
      <c r="E8" s="46">
        <v>17.100000000000001</v>
      </c>
      <c r="F8" s="45">
        <v>18.28</v>
      </c>
      <c r="G8" s="45">
        <v>19.34</v>
      </c>
      <c r="H8" s="45">
        <v>18.440000000000001</v>
      </c>
      <c r="I8" s="45">
        <v>14.21</v>
      </c>
      <c r="J8" s="45">
        <v>16.91</v>
      </c>
      <c r="K8" s="45">
        <v>16.91</v>
      </c>
      <c r="L8" s="45">
        <v>17.52</v>
      </c>
      <c r="M8" s="45">
        <v>18.560000000000002</v>
      </c>
      <c r="N8" s="45">
        <v>17.48</v>
      </c>
      <c r="O8" s="45">
        <v>16.48</v>
      </c>
      <c r="P8" s="45">
        <v>16.560000000000002</v>
      </c>
    </row>
    <row r="9" spans="2:22">
      <c r="B9" s="1" t="s">
        <v>104</v>
      </c>
      <c r="C9" s="45">
        <f>AVERAGE(E9:J9)</f>
        <v>6.038333333333334</v>
      </c>
      <c r="D9" s="45">
        <f>AVERAGE(K9:P9)</f>
        <v>4.8283333333333331</v>
      </c>
      <c r="E9" s="46">
        <v>5.33</v>
      </c>
      <c r="F9" s="45">
        <v>4.7699999999999996</v>
      </c>
      <c r="G9" s="45">
        <v>4.21</v>
      </c>
      <c r="H9" s="45">
        <v>6.75</v>
      </c>
      <c r="I9" s="45">
        <v>8.01</v>
      </c>
      <c r="J9" s="45">
        <v>7.16</v>
      </c>
      <c r="K9" s="45">
        <v>5.46</v>
      </c>
      <c r="L9" s="45">
        <v>5.3</v>
      </c>
      <c r="M9" s="45">
        <v>4.92</v>
      </c>
      <c r="N9" s="45">
        <v>5.91</v>
      </c>
      <c r="O9" s="45">
        <v>3.87</v>
      </c>
      <c r="P9" s="45">
        <v>3.51</v>
      </c>
      <c r="Q9" s="66"/>
      <c r="R9" s="66"/>
      <c r="S9" s="66"/>
      <c r="T9" s="66"/>
      <c r="U9" s="66"/>
      <c r="V9" s="66"/>
    </row>
    <row r="10" spans="2:22">
      <c r="B10" s="2" t="s">
        <v>105</v>
      </c>
      <c r="C10" s="43">
        <f t="shared" si="0"/>
        <v>23.821666666666669</v>
      </c>
      <c r="D10" s="43">
        <f t="shared" si="1"/>
        <v>21.691666666666666</v>
      </c>
      <c r="E10" s="44">
        <v>23.91</v>
      </c>
      <c r="F10" s="43">
        <v>25.04</v>
      </c>
      <c r="G10" s="43">
        <v>22.33</v>
      </c>
      <c r="H10" s="43">
        <v>20.71</v>
      </c>
      <c r="I10" s="43">
        <v>28.83</v>
      </c>
      <c r="J10" s="43">
        <v>22.11</v>
      </c>
      <c r="K10" s="43">
        <v>23.35</v>
      </c>
      <c r="L10" s="43">
        <v>21.09</v>
      </c>
      <c r="M10" s="43">
        <v>18.559999999999999</v>
      </c>
      <c r="N10" s="43">
        <v>22.19</v>
      </c>
      <c r="O10" s="43">
        <v>23.97</v>
      </c>
      <c r="P10" s="43">
        <v>20.99</v>
      </c>
    </row>
    <row r="11" spans="2:22">
      <c r="B11" s="1" t="s">
        <v>106</v>
      </c>
      <c r="C11" s="45">
        <f t="shared" si="0"/>
        <v>23.821666666666669</v>
      </c>
      <c r="D11" s="45">
        <f t="shared" si="1"/>
        <v>21.691666666666666</v>
      </c>
      <c r="E11" s="46">
        <v>23.91</v>
      </c>
      <c r="F11" s="45">
        <v>25.04</v>
      </c>
      <c r="G11" s="45">
        <v>22.33</v>
      </c>
      <c r="H11" s="45">
        <v>20.71</v>
      </c>
      <c r="I11" s="45">
        <v>28.83</v>
      </c>
      <c r="J11" s="45">
        <v>22.11</v>
      </c>
      <c r="K11" s="45">
        <v>23.35</v>
      </c>
      <c r="L11" s="45">
        <v>21.09</v>
      </c>
      <c r="M11" s="45">
        <v>18.559999999999999</v>
      </c>
      <c r="N11" s="45">
        <v>22.19</v>
      </c>
      <c r="O11" s="45">
        <v>23.97</v>
      </c>
      <c r="P11" s="45">
        <v>20.99</v>
      </c>
    </row>
    <row r="12" spans="2:22">
      <c r="B12" s="1" t="s">
        <v>101</v>
      </c>
      <c r="C12" s="45">
        <f>AVERAGE(E12:J12)</f>
        <v>9.9133333333333322</v>
      </c>
      <c r="D12" s="45">
        <f>AVERAGE(K12:P12)</f>
        <v>8.9500000000000011</v>
      </c>
      <c r="E12" s="46">
        <v>10.67</v>
      </c>
      <c r="F12" s="45">
        <v>10.379999999999999</v>
      </c>
      <c r="G12" s="45">
        <v>9.5</v>
      </c>
      <c r="H12" s="45">
        <v>8.02</v>
      </c>
      <c r="I12" s="45">
        <v>11.74</v>
      </c>
      <c r="J12" s="45">
        <v>9.17</v>
      </c>
      <c r="K12" s="45">
        <v>10.62</v>
      </c>
      <c r="L12" s="45">
        <v>8.370000000000001</v>
      </c>
      <c r="M12" s="45">
        <v>7.42</v>
      </c>
      <c r="N12" s="45">
        <v>9.09</v>
      </c>
      <c r="O12" s="45">
        <v>9.4600000000000009</v>
      </c>
      <c r="P12" s="45">
        <v>8.7399999999999984</v>
      </c>
    </row>
    <row r="13" spans="2:22" s="67" customFormat="1">
      <c r="B13" s="67" t="s">
        <v>102</v>
      </c>
      <c r="C13" s="68">
        <f>AVERAGE(E13:J13)</f>
        <v>2.04</v>
      </c>
      <c r="D13" s="68">
        <f>AVERAGE(K13:P13)</f>
        <v>1.4850000000000001</v>
      </c>
      <c r="E13" s="69">
        <v>2.98</v>
      </c>
      <c r="F13" s="68">
        <v>2.3199999999999998</v>
      </c>
      <c r="G13" s="68">
        <v>1.39</v>
      </c>
      <c r="H13" s="68">
        <v>1.67</v>
      </c>
      <c r="I13" s="68">
        <v>2.06</v>
      </c>
      <c r="J13" s="68">
        <v>1.8199999999999998</v>
      </c>
      <c r="K13" s="68">
        <v>1.7700000000000002</v>
      </c>
      <c r="L13" s="68">
        <v>1.34</v>
      </c>
      <c r="M13" s="68">
        <v>1.1200000000000001</v>
      </c>
      <c r="N13" s="68">
        <v>1.4900000000000002</v>
      </c>
      <c r="O13" s="68">
        <v>1.97</v>
      </c>
      <c r="P13" s="68">
        <v>1.2200000000000002</v>
      </c>
    </row>
    <row r="14" spans="2:22">
      <c r="B14" s="1" t="s">
        <v>103</v>
      </c>
      <c r="C14" s="45">
        <f>AVERAGE(E14:J14)</f>
        <v>8.8350000000000009</v>
      </c>
      <c r="D14" s="45">
        <f>AVERAGE(K14:P14)</f>
        <v>8.6483333333333317</v>
      </c>
      <c r="E14" s="46">
        <v>9.3800000000000008</v>
      </c>
      <c r="F14" s="45">
        <v>9.0399999999999991</v>
      </c>
      <c r="G14" s="45">
        <v>8.11</v>
      </c>
      <c r="H14" s="45">
        <v>7.85</v>
      </c>
      <c r="I14" s="45">
        <v>10.64</v>
      </c>
      <c r="J14" s="45">
        <v>7.99</v>
      </c>
      <c r="K14" s="45">
        <v>8.36</v>
      </c>
      <c r="L14" s="45">
        <v>8.27</v>
      </c>
      <c r="M14" s="45">
        <v>7.49</v>
      </c>
      <c r="N14" s="45">
        <v>8.7799999999999994</v>
      </c>
      <c r="O14" s="45">
        <v>10.009999999999998</v>
      </c>
      <c r="P14" s="45">
        <v>8.9799999999999986</v>
      </c>
    </row>
    <row r="15" spans="2:22">
      <c r="B15" s="1" t="s">
        <v>107</v>
      </c>
      <c r="C15" s="45">
        <f>AVERAGE(E15:J15)</f>
        <v>2.7000000000000006</v>
      </c>
      <c r="D15" s="45">
        <f>AVERAGE(K15:P15)</f>
        <v>2.5183333333333335</v>
      </c>
      <c r="E15" s="46">
        <v>0.11000000000000001</v>
      </c>
      <c r="F15" s="45">
        <v>2.9400000000000004</v>
      </c>
      <c r="G15" s="45">
        <v>3.16</v>
      </c>
      <c r="H15" s="45">
        <v>3.02</v>
      </c>
      <c r="I15" s="45">
        <v>3.9400000000000004</v>
      </c>
      <c r="J15" s="45">
        <v>3.0300000000000002</v>
      </c>
      <c r="K15" s="45">
        <v>2.42</v>
      </c>
      <c r="L15" s="45">
        <v>2.9400000000000004</v>
      </c>
      <c r="M15" s="45">
        <v>2.35</v>
      </c>
      <c r="N15" s="45">
        <v>2.83</v>
      </c>
      <c r="O15" s="45">
        <v>2.5099999999999998</v>
      </c>
      <c r="P15" s="45">
        <v>2.06</v>
      </c>
    </row>
    <row r="16" spans="2:22">
      <c r="B16" s="2" t="s">
        <v>108</v>
      </c>
      <c r="C16" s="43">
        <f t="shared" si="0"/>
        <v>0.48833333333333329</v>
      </c>
      <c r="D16" s="43">
        <f t="shared" si="1"/>
        <v>0.42</v>
      </c>
      <c r="E16" s="44">
        <v>0.46</v>
      </c>
      <c r="F16" s="43">
        <v>0.5</v>
      </c>
      <c r="G16" s="43">
        <v>0.31</v>
      </c>
      <c r="H16" s="43">
        <v>0.25</v>
      </c>
      <c r="I16" s="43">
        <v>0.74</v>
      </c>
      <c r="J16" s="43">
        <v>0.67</v>
      </c>
      <c r="K16" s="43">
        <v>0.46</v>
      </c>
      <c r="L16" s="43">
        <v>0.57999999999999996</v>
      </c>
      <c r="M16" s="43">
        <v>0.44</v>
      </c>
      <c r="N16" s="43">
        <v>0.35</v>
      </c>
      <c r="O16" s="43">
        <v>0.36</v>
      </c>
      <c r="P16" s="43">
        <v>0.33</v>
      </c>
    </row>
    <row r="17" spans="2:16">
      <c r="B17" s="1" t="s">
        <v>109</v>
      </c>
      <c r="C17" s="45">
        <f t="shared" si="0"/>
        <v>0.48666666666666664</v>
      </c>
      <c r="D17" s="45">
        <f t="shared" si="1"/>
        <v>0.41833333333333339</v>
      </c>
      <c r="E17" s="46">
        <v>0.46</v>
      </c>
      <c r="F17" s="45">
        <v>0.5</v>
      </c>
      <c r="G17" s="45">
        <v>0.31</v>
      </c>
      <c r="H17" s="45">
        <v>0.25</v>
      </c>
      <c r="I17" s="45">
        <v>0.74</v>
      </c>
      <c r="J17" s="45">
        <v>0.66</v>
      </c>
      <c r="K17" s="45">
        <v>0.46</v>
      </c>
      <c r="L17" s="45">
        <v>0.57999999999999996</v>
      </c>
      <c r="M17" s="45">
        <v>0.44</v>
      </c>
      <c r="N17" s="45">
        <v>0.34</v>
      </c>
      <c r="O17" s="45">
        <v>0.36</v>
      </c>
      <c r="P17" s="45">
        <v>0.33</v>
      </c>
    </row>
    <row r="18" spans="2:16">
      <c r="B18" s="2" t="s">
        <v>110</v>
      </c>
      <c r="C18" s="43">
        <f t="shared" si="0"/>
        <v>9.92</v>
      </c>
      <c r="D18" s="43">
        <f t="shared" si="1"/>
        <v>9.2583333333333329</v>
      </c>
      <c r="E18" s="44">
        <v>12.53</v>
      </c>
      <c r="F18" s="43">
        <v>9.99</v>
      </c>
      <c r="G18" s="43">
        <v>8.8800000000000008</v>
      </c>
      <c r="H18" s="43">
        <v>8.24</v>
      </c>
      <c r="I18" s="43">
        <v>9.8800000000000008</v>
      </c>
      <c r="J18" s="43">
        <v>10</v>
      </c>
      <c r="K18" s="43">
        <v>8.99</v>
      </c>
      <c r="L18" s="43">
        <v>9.2200000000000006</v>
      </c>
      <c r="M18" s="43">
        <v>10.66</v>
      </c>
      <c r="N18" s="43">
        <v>9.23</v>
      </c>
      <c r="O18" s="43">
        <v>8.4700000000000006</v>
      </c>
      <c r="P18" s="43">
        <v>8.98</v>
      </c>
    </row>
    <row r="19" spans="2:16">
      <c r="B19" s="2" t="s">
        <v>111</v>
      </c>
      <c r="C19" s="43">
        <f t="shared" si="0"/>
        <v>3.16</v>
      </c>
      <c r="D19" s="43">
        <f t="shared" si="1"/>
        <v>4.4183333333333339</v>
      </c>
      <c r="E19" s="44">
        <v>2.91</v>
      </c>
      <c r="F19" s="43">
        <v>3.21</v>
      </c>
      <c r="G19" s="43">
        <v>3.46</v>
      </c>
      <c r="H19" s="43">
        <v>3.1</v>
      </c>
      <c r="I19" s="43">
        <v>3.22</v>
      </c>
      <c r="J19" s="43">
        <v>3.06</v>
      </c>
      <c r="K19" s="43">
        <v>2.71</v>
      </c>
      <c r="L19" s="43">
        <v>3.91</v>
      </c>
      <c r="M19" s="43">
        <v>4.7</v>
      </c>
      <c r="N19" s="43">
        <v>4.78</v>
      </c>
      <c r="O19" s="43">
        <v>5.42</v>
      </c>
      <c r="P19" s="43">
        <v>4.99</v>
      </c>
    </row>
    <row r="21" spans="2:16" outlineLevel="1">
      <c r="C21" s="10" t="s">
        <v>84</v>
      </c>
      <c r="D21" s="10" t="s">
        <v>85</v>
      </c>
      <c r="E21" s="11" t="s">
        <v>86</v>
      </c>
      <c r="F21" s="10" t="s">
        <v>87</v>
      </c>
      <c r="G21" s="10" t="s">
        <v>88</v>
      </c>
      <c r="H21" s="10" t="s">
        <v>89</v>
      </c>
      <c r="I21" s="10" t="s">
        <v>90</v>
      </c>
      <c r="J21" s="10" t="s">
        <v>91</v>
      </c>
      <c r="K21" s="10" t="s">
        <v>92</v>
      </c>
      <c r="L21" s="10" t="s">
        <v>93</v>
      </c>
      <c r="M21" s="10" t="s">
        <v>94</v>
      </c>
      <c r="N21" s="10" t="s">
        <v>95</v>
      </c>
      <c r="O21" s="10" t="s">
        <v>96</v>
      </c>
      <c r="P21" s="10" t="s">
        <v>97</v>
      </c>
    </row>
    <row r="22" spans="2:16" outlineLevel="1">
      <c r="B22" s="3" t="s">
        <v>112</v>
      </c>
      <c r="C22" s="47">
        <f>SUM(E22:J22)</f>
        <v>1055.1399999999999</v>
      </c>
      <c r="D22" s="47">
        <f>SUM(K22:P22)</f>
        <v>1055.1599999999999</v>
      </c>
      <c r="E22" s="13">
        <v>174</v>
      </c>
      <c r="F22" s="12">
        <v>172.52</v>
      </c>
      <c r="G22" s="12">
        <v>178.6</v>
      </c>
      <c r="H22" s="12">
        <v>192.52</v>
      </c>
      <c r="I22" s="12">
        <v>163.43</v>
      </c>
      <c r="J22" s="12">
        <v>174.07</v>
      </c>
      <c r="K22" s="12">
        <v>185.83</v>
      </c>
      <c r="L22" s="12">
        <v>181.84</v>
      </c>
      <c r="M22" s="12">
        <v>169.47</v>
      </c>
      <c r="N22" s="12">
        <v>180.41</v>
      </c>
      <c r="O22" s="12">
        <v>167.05</v>
      </c>
      <c r="P22" s="12">
        <v>170.56</v>
      </c>
    </row>
    <row r="23" spans="2:16" s="2" customFormat="1" outlineLevel="1">
      <c r="B23" s="2" t="s">
        <v>99</v>
      </c>
      <c r="C23" s="43">
        <f>AVERAGE(E23:J23)</f>
        <v>57.118333333333332</v>
      </c>
      <c r="D23" s="43">
        <f>AVERAGE(K23:P23)</f>
        <v>60.169999999999995</v>
      </c>
      <c r="E23" s="44">
        <v>52.44</v>
      </c>
      <c r="F23" s="43">
        <v>56.06</v>
      </c>
      <c r="G23" s="43">
        <v>59.42</v>
      </c>
      <c r="H23" s="43">
        <v>65.489999999999995</v>
      </c>
      <c r="I23" s="43">
        <v>49.65</v>
      </c>
      <c r="J23" s="43">
        <v>59.65</v>
      </c>
      <c r="K23" s="43">
        <v>59.79</v>
      </c>
      <c r="L23" s="43">
        <v>62.07</v>
      </c>
      <c r="M23" s="43">
        <v>61.03</v>
      </c>
      <c r="N23" s="43">
        <v>59.67</v>
      </c>
      <c r="O23" s="43">
        <v>57.33</v>
      </c>
      <c r="P23" s="43">
        <v>61.13</v>
      </c>
    </row>
    <row r="24" spans="2:16" outlineLevel="1">
      <c r="B24" s="1" t="s">
        <v>100</v>
      </c>
      <c r="C24" s="45">
        <f t="shared" ref="C24:C38" si="2">AVERAGE(E24:J24)</f>
        <v>57.071666666666665</v>
      </c>
      <c r="D24" s="45">
        <f t="shared" ref="D24:D38" si="3">AVERAGE(K24:P24)</f>
        <v>60.136666666666663</v>
      </c>
      <c r="E24" s="46">
        <v>52.4</v>
      </c>
      <c r="F24" s="45">
        <v>56.01</v>
      </c>
      <c r="G24" s="45">
        <v>59.38</v>
      </c>
      <c r="H24" s="45">
        <v>65.41</v>
      </c>
      <c r="I24" s="45">
        <v>49.61</v>
      </c>
      <c r="J24" s="45">
        <v>59.62</v>
      </c>
      <c r="K24" s="45">
        <v>59.78</v>
      </c>
      <c r="L24" s="45">
        <v>62.06</v>
      </c>
      <c r="M24" s="45">
        <v>61.02</v>
      </c>
      <c r="N24" s="45">
        <v>59.59</v>
      </c>
      <c r="O24" s="45">
        <v>57.24</v>
      </c>
      <c r="P24" s="45">
        <v>61.13</v>
      </c>
    </row>
    <row r="25" spans="2:16" outlineLevel="1">
      <c r="B25" s="1" t="s">
        <v>101</v>
      </c>
      <c r="C25" s="45">
        <f>AVERAGE(E25:J25)</f>
        <v>36.166666666666664</v>
      </c>
      <c r="D25" s="45">
        <f>AVERAGE(K25:P25)</f>
        <v>39.314999999999998</v>
      </c>
      <c r="E25" s="46">
        <v>33.270000000000003</v>
      </c>
      <c r="F25" s="45">
        <v>35.39</v>
      </c>
      <c r="G25" s="45">
        <v>38.04</v>
      </c>
      <c r="H25" s="45">
        <v>41.59</v>
      </c>
      <c r="I25" s="45">
        <v>31.07</v>
      </c>
      <c r="J25" s="45">
        <v>37.64</v>
      </c>
      <c r="K25" s="45">
        <v>40.220000000000006</v>
      </c>
      <c r="L25" s="45">
        <v>41.539999999999992</v>
      </c>
      <c r="M25" s="45">
        <v>39.729999999999997</v>
      </c>
      <c r="N25" s="45">
        <v>36.529999999999994</v>
      </c>
      <c r="O25" s="45">
        <v>37.51</v>
      </c>
      <c r="P25" s="45">
        <v>40.36</v>
      </c>
    </row>
    <row r="26" spans="2:16" outlineLevel="1">
      <c r="B26" s="1" t="s">
        <v>102</v>
      </c>
      <c r="C26" s="45">
        <f>AVERAGE(E26:J26)</f>
        <v>0</v>
      </c>
      <c r="D26" s="45">
        <f>AVERAGE(K26:P26)</f>
        <v>1.0516666666666667</v>
      </c>
      <c r="E26" s="46">
        <v>0</v>
      </c>
      <c r="F26" s="45">
        <v>0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45">
        <v>0.61</v>
      </c>
      <c r="N26" s="45">
        <v>1.48</v>
      </c>
      <c r="O26" s="45">
        <v>1.56</v>
      </c>
      <c r="P26" s="45">
        <v>2.66</v>
      </c>
    </row>
    <row r="27" spans="2:16" outlineLevel="1">
      <c r="B27" s="1" t="s">
        <v>103</v>
      </c>
      <c r="C27" s="45">
        <f>AVERAGE(E27:J27)</f>
        <v>16.321666666666665</v>
      </c>
      <c r="D27" s="45">
        <f>AVERAGE(K27:P27)</f>
        <v>16.54666666666667</v>
      </c>
      <c r="E27" s="46">
        <v>15.280000000000001</v>
      </c>
      <c r="F27" s="45">
        <v>16.989999999999998</v>
      </c>
      <c r="G27" s="45">
        <v>18.13</v>
      </c>
      <c r="H27" s="45">
        <v>18.560000000000002</v>
      </c>
      <c r="I27" s="45">
        <v>12.58</v>
      </c>
      <c r="J27" s="45">
        <v>16.39</v>
      </c>
      <c r="K27" s="45">
        <v>16.03</v>
      </c>
      <c r="L27" s="45">
        <v>17.07</v>
      </c>
      <c r="M27" s="45">
        <v>17.5</v>
      </c>
      <c r="N27" s="45">
        <v>17.14</v>
      </c>
      <c r="O27" s="45">
        <v>15.71</v>
      </c>
      <c r="P27" s="45">
        <v>15.829999999999998</v>
      </c>
    </row>
    <row r="28" spans="2:16" outlineLevel="1">
      <c r="B28" s="1" t="s">
        <v>104</v>
      </c>
      <c r="C28" s="45">
        <f>AVERAGE(E28:J28)</f>
        <v>4.5</v>
      </c>
      <c r="D28" s="45">
        <f>AVERAGE(K28:P28)</f>
        <v>3.7016666666666675</v>
      </c>
      <c r="E28" s="46">
        <v>3.76</v>
      </c>
      <c r="F28" s="45">
        <v>3.5199999999999996</v>
      </c>
      <c r="G28" s="45">
        <v>3.15</v>
      </c>
      <c r="H28" s="45">
        <v>5.21</v>
      </c>
      <c r="I28" s="45">
        <v>5.85</v>
      </c>
      <c r="J28" s="45">
        <v>5.51</v>
      </c>
      <c r="K28" s="45">
        <v>4.5</v>
      </c>
      <c r="L28" s="45">
        <v>4.4000000000000004</v>
      </c>
      <c r="M28" s="45">
        <v>4.2</v>
      </c>
      <c r="N28" s="45">
        <v>4.42</v>
      </c>
      <c r="O28" s="45">
        <v>2.42</v>
      </c>
      <c r="P28" s="45">
        <v>2.27</v>
      </c>
    </row>
    <row r="29" spans="2:16" s="2" customFormat="1" outlineLevel="1">
      <c r="B29" s="2" t="s">
        <v>105</v>
      </c>
      <c r="C29" s="43">
        <f t="shared" si="2"/>
        <v>24.12</v>
      </c>
      <c r="D29" s="43">
        <f t="shared" si="3"/>
        <v>22.01</v>
      </c>
      <c r="E29" s="44">
        <v>22.63</v>
      </c>
      <c r="F29" s="43">
        <v>24.59</v>
      </c>
      <c r="G29" s="43">
        <v>22.58</v>
      </c>
      <c r="H29" s="43">
        <v>20.23</v>
      </c>
      <c r="I29" s="43">
        <v>32.130000000000003</v>
      </c>
      <c r="J29" s="43">
        <v>22.56</v>
      </c>
      <c r="K29" s="43">
        <v>25.31</v>
      </c>
      <c r="L29" s="43">
        <v>21.36</v>
      </c>
      <c r="M29" s="43">
        <v>17.690000000000001</v>
      </c>
      <c r="N29" s="43">
        <v>22.51</v>
      </c>
      <c r="O29" s="43">
        <v>24.38</v>
      </c>
      <c r="P29" s="43">
        <v>20.81</v>
      </c>
    </row>
    <row r="30" spans="2:16" outlineLevel="1">
      <c r="B30" s="1" t="s">
        <v>106</v>
      </c>
      <c r="C30" s="45">
        <f>AVERAGE(E30:J30)</f>
        <v>24.12</v>
      </c>
      <c r="D30" s="45">
        <f>AVERAGE(K30:P30)</f>
        <v>22.01</v>
      </c>
      <c r="E30" s="46">
        <v>22.63</v>
      </c>
      <c r="F30" s="45">
        <v>24.59</v>
      </c>
      <c r="G30" s="45">
        <v>22.58</v>
      </c>
      <c r="H30" s="45">
        <v>20.23</v>
      </c>
      <c r="I30" s="45">
        <v>32.130000000000003</v>
      </c>
      <c r="J30" s="45">
        <v>22.56</v>
      </c>
      <c r="K30" s="45">
        <v>25.31</v>
      </c>
      <c r="L30" s="45">
        <v>21.36</v>
      </c>
      <c r="M30" s="45">
        <v>17.690000000000001</v>
      </c>
      <c r="N30" s="45">
        <v>22.51</v>
      </c>
      <c r="O30" s="45">
        <v>24.38</v>
      </c>
      <c r="P30" s="45">
        <v>20.81</v>
      </c>
    </row>
    <row r="31" spans="2:16" outlineLevel="1">
      <c r="B31" s="1" t="s">
        <v>101</v>
      </c>
      <c r="C31" s="45">
        <f>AVERAGE(E31:J31)</f>
        <v>9.3566666666666638</v>
      </c>
      <c r="D31" s="45">
        <f>AVERAGE(K31:P31)</f>
        <v>9.1833333333333353</v>
      </c>
      <c r="E31" s="46">
        <v>7.9399999999999995</v>
      </c>
      <c r="F31" s="45">
        <v>10.67</v>
      </c>
      <c r="G31" s="45">
        <v>10.379999999999999</v>
      </c>
      <c r="H31" s="45">
        <v>9.5</v>
      </c>
      <c r="I31" s="45">
        <v>8.02</v>
      </c>
      <c r="J31" s="45">
        <v>9.629999999999999</v>
      </c>
      <c r="K31" s="45">
        <v>11.870000000000001</v>
      </c>
      <c r="L31" s="45">
        <v>8.52</v>
      </c>
      <c r="M31" s="45">
        <v>7.08</v>
      </c>
      <c r="N31" s="45">
        <v>9.35</v>
      </c>
      <c r="O31" s="45">
        <v>9.66</v>
      </c>
      <c r="P31" s="45">
        <v>8.620000000000001</v>
      </c>
    </row>
    <row r="32" spans="2:16" outlineLevel="1">
      <c r="B32" s="1" t="s">
        <v>102</v>
      </c>
      <c r="C32" s="45">
        <f>AVERAGE(E32:J32)</f>
        <v>1.8783333333333332</v>
      </c>
      <c r="D32" s="45">
        <f>AVERAGE(K32:P32)</f>
        <v>0.80333333333333334</v>
      </c>
      <c r="E32" s="46">
        <v>1.74</v>
      </c>
      <c r="F32" s="45">
        <v>2.98</v>
      </c>
      <c r="G32" s="45">
        <v>2.3199999999999998</v>
      </c>
      <c r="H32" s="45">
        <v>1.39</v>
      </c>
      <c r="I32" s="45">
        <v>1.67</v>
      </c>
      <c r="J32" s="45">
        <v>1.17</v>
      </c>
      <c r="K32" s="45">
        <v>1.47</v>
      </c>
      <c r="L32" s="45">
        <v>0.87</v>
      </c>
      <c r="M32" s="45">
        <v>0.58000000000000007</v>
      </c>
      <c r="N32" s="45">
        <v>0.83</v>
      </c>
      <c r="O32" s="45">
        <v>0.7</v>
      </c>
      <c r="P32" s="45">
        <v>0.37</v>
      </c>
    </row>
    <row r="33" spans="2:16" outlineLevel="1">
      <c r="B33" s="1" t="s">
        <v>103</v>
      </c>
      <c r="C33" s="45">
        <f>AVERAGE(E33:J33)</f>
        <v>7.2333333333333343</v>
      </c>
      <c r="D33" s="45">
        <f>AVERAGE(K33:P33)</f>
        <v>1.7316666666666665</v>
      </c>
      <c r="E33" s="46">
        <v>7.7</v>
      </c>
      <c r="F33" s="45">
        <v>9.3800000000000008</v>
      </c>
      <c r="G33" s="45">
        <v>9.0399999999999991</v>
      </c>
      <c r="H33" s="45">
        <v>8.11</v>
      </c>
      <c r="I33" s="45">
        <v>7.85</v>
      </c>
      <c r="J33" s="45">
        <v>1.32</v>
      </c>
      <c r="K33" s="45">
        <v>1.0899999999999999</v>
      </c>
      <c r="L33" s="45">
        <v>1.8</v>
      </c>
      <c r="M33" s="45">
        <v>1.3900000000000001</v>
      </c>
      <c r="N33" s="45">
        <v>1.93</v>
      </c>
      <c r="O33" s="45">
        <v>2.4900000000000002</v>
      </c>
      <c r="P33" s="45">
        <v>1.69</v>
      </c>
    </row>
    <row r="34" spans="2:16" outlineLevel="1">
      <c r="B34" s="1" t="s">
        <v>107</v>
      </c>
      <c r="C34" s="45">
        <f>AVERAGE(E34:J34)</f>
        <v>3.2600000000000002</v>
      </c>
      <c r="D34" s="45">
        <f>AVERAGE(K34:P34)</f>
        <v>10.178333333333335</v>
      </c>
      <c r="E34" s="46">
        <v>0</v>
      </c>
      <c r="F34" s="45">
        <v>0.11000000000000001</v>
      </c>
      <c r="G34" s="45">
        <v>2.9400000000000004</v>
      </c>
      <c r="H34" s="45">
        <v>3.16</v>
      </c>
      <c r="I34" s="45">
        <v>3.02</v>
      </c>
      <c r="J34" s="45">
        <v>10.33</v>
      </c>
      <c r="K34" s="45">
        <v>10.680000000000001</v>
      </c>
      <c r="L34" s="45">
        <v>9.9600000000000009</v>
      </c>
      <c r="M34" s="45">
        <v>8.3999999999999986</v>
      </c>
      <c r="N34" s="45">
        <v>10.39</v>
      </c>
      <c r="O34" s="45">
        <v>11.52</v>
      </c>
      <c r="P34" s="45">
        <v>10.120000000000001</v>
      </c>
    </row>
    <row r="35" spans="2:16" s="2" customFormat="1" outlineLevel="1">
      <c r="B35" s="2" t="s">
        <v>108</v>
      </c>
      <c r="C35" s="43">
        <f t="shared" si="2"/>
        <v>0.33666666666666673</v>
      </c>
      <c r="D35" s="43">
        <f t="shared" si="3"/>
        <v>0.27999999999999997</v>
      </c>
      <c r="E35" s="44">
        <v>0.3</v>
      </c>
      <c r="F35" s="43">
        <v>0.33</v>
      </c>
      <c r="G35" s="43">
        <v>0.19</v>
      </c>
      <c r="H35" s="43">
        <v>0.15</v>
      </c>
      <c r="I35" s="43">
        <v>0.52</v>
      </c>
      <c r="J35" s="43">
        <v>0.53</v>
      </c>
      <c r="K35" s="43">
        <v>0.33</v>
      </c>
      <c r="L35" s="43">
        <v>0.4</v>
      </c>
      <c r="M35" s="43">
        <v>0.3</v>
      </c>
      <c r="N35" s="43">
        <v>0.21</v>
      </c>
      <c r="O35" s="43">
        <v>0.23</v>
      </c>
      <c r="P35" s="43">
        <v>0.21</v>
      </c>
    </row>
    <row r="36" spans="2:16" outlineLevel="1">
      <c r="B36" s="1" t="s">
        <v>109</v>
      </c>
      <c r="C36" s="45">
        <f t="shared" si="2"/>
        <v>0.33666666666666673</v>
      </c>
      <c r="D36" s="45">
        <f t="shared" si="3"/>
        <v>0.27999999999999997</v>
      </c>
      <c r="E36" s="46">
        <v>0.3</v>
      </c>
      <c r="F36" s="45">
        <v>0.33</v>
      </c>
      <c r="G36" s="45">
        <v>0.19</v>
      </c>
      <c r="H36" s="45">
        <v>0.15</v>
      </c>
      <c r="I36" s="45">
        <v>0.52</v>
      </c>
      <c r="J36" s="45">
        <v>0.53</v>
      </c>
      <c r="K36" s="45">
        <v>0.33</v>
      </c>
      <c r="L36" s="45">
        <v>0.4</v>
      </c>
      <c r="M36" s="45">
        <v>0.3</v>
      </c>
      <c r="N36" s="45">
        <v>0.21</v>
      </c>
      <c r="O36" s="45">
        <v>0.23</v>
      </c>
      <c r="P36" s="45">
        <v>0.21</v>
      </c>
    </row>
    <row r="37" spans="2:16" s="2" customFormat="1" outlineLevel="1">
      <c r="B37" s="2" t="s">
        <v>110</v>
      </c>
      <c r="C37" s="43">
        <f t="shared" si="2"/>
        <v>16.455000000000002</v>
      </c>
      <c r="D37" s="43">
        <f t="shared" si="3"/>
        <v>13.803333333333333</v>
      </c>
      <c r="E37" s="44">
        <v>22.84</v>
      </c>
      <c r="F37" s="43">
        <v>17.010000000000002</v>
      </c>
      <c r="G37" s="43">
        <v>15.6</v>
      </c>
      <c r="H37" s="43">
        <v>12.2</v>
      </c>
      <c r="I37" s="43">
        <v>15.75</v>
      </c>
      <c r="J37" s="43">
        <v>15.33</v>
      </c>
      <c r="K37" s="43">
        <v>12.97</v>
      </c>
      <c r="L37" s="43">
        <v>12.76</v>
      </c>
      <c r="M37" s="43">
        <v>17.010000000000002</v>
      </c>
      <c r="N37" s="43">
        <v>13.53</v>
      </c>
      <c r="O37" s="43">
        <v>12.98</v>
      </c>
      <c r="P37" s="43">
        <v>13.57</v>
      </c>
    </row>
    <row r="38" spans="2:16" s="2" customFormat="1" outlineLevel="1">
      <c r="B38" s="2" t="s">
        <v>111</v>
      </c>
      <c r="C38" s="43">
        <f t="shared" si="2"/>
        <v>1.968333333333333</v>
      </c>
      <c r="D38" s="43">
        <f t="shared" si="3"/>
        <v>3.7366666666666668</v>
      </c>
      <c r="E38" s="44">
        <v>1.78</v>
      </c>
      <c r="F38" s="43">
        <v>2.0099999999999998</v>
      </c>
      <c r="G38" s="43">
        <v>2.21</v>
      </c>
      <c r="H38" s="43">
        <v>1.93</v>
      </c>
      <c r="I38" s="43">
        <v>1.95</v>
      </c>
      <c r="J38" s="43">
        <v>1.93</v>
      </c>
      <c r="K38" s="43">
        <v>1.59</v>
      </c>
      <c r="L38" s="43">
        <v>3.41</v>
      </c>
      <c r="M38" s="43">
        <v>3.98</v>
      </c>
      <c r="N38" s="43">
        <v>4.08</v>
      </c>
      <c r="O38" s="43">
        <v>5.08</v>
      </c>
      <c r="P38" s="43">
        <v>4.28</v>
      </c>
    </row>
    <row r="41" spans="2:16"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</row>
    <row r="42" spans="2:16"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</row>
    <row r="43" spans="2:16"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</row>
    <row r="44" spans="2:16"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</row>
    <row r="45" spans="2:16"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</row>
    <row r="46" spans="2:16"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</row>
  </sheetData>
  <pageMargins left="0.7" right="0.7" top="0.75" bottom="0.75" header="0.3" footer="0.3"/>
  <pageSetup paperSize="9" scale="56" orientation="landscape" r:id="rId1"/>
  <headerFooter>
    <oddHeader>&amp;R&amp;"Calibri"&amp;10&amp;K000000 Business Use&amp;1#_x000D_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pageSetUpPr fitToPage="1"/>
  </sheetPr>
  <dimension ref="B2:R31"/>
  <sheetViews>
    <sheetView zoomScale="80" zoomScaleNormal="80" workbookViewId="0">
      <selection activeCell="E35" sqref="E35"/>
    </sheetView>
  </sheetViews>
  <sheetFormatPr defaultColWidth="9.140625" defaultRowHeight="14.45"/>
  <cols>
    <col min="1" max="1" width="9.140625" style="1"/>
    <col min="2" max="2" width="18.42578125" style="1" bestFit="1" customWidth="1"/>
    <col min="3" max="3" width="33.42578125" style="1" bestFit="1" customWidth="1"/>
    <col min="4" max="4" width="9.5703125" style="1" bestFit="1" customWidth="1"/>
    <col min="5" max="9" width="9.140625" style="1"/>
    <col min="10" max="10" width="9.140625" style="2"/>
    <col min="11" max="11" width="3.5703125" style="1" customWidth="1"/>
    <col min="12" max="17" width="9.140625" style="1"/>
    <col min="18" max="18" width="9.140625" style="2"/>
    <col min="19" max="16384" width="9.140625" style="1"/>
  </cols>
  <sheetData>
    <row r="2" spans="2:10">
      <c r="C2" s="5" t="s">
        <v>113</v>
      </c>
      <c r="D2" s="7" t="s">
        <v>114</v>
      </c>
      <c r="E2" s="6" t="s">
        <v>115</v>
      </c>
      <c r="F2" s="6" t="s">
        <v>116</v>
      </c>
      <c r="G2" s="6" t="s">
        <v>117</v>
      </c>
      <c r="H2" s="6" t="s">
        <v>118</v>
      </c>
      <c r="I2" s="6" t="s">
        <v>119</v>
      </c>
      <c r="J2" s="8" t="s">
        <v>120</v>
      </c>
    </row>
    <row r="3" spans="2:10" s="2" customFormat="1">
      <c r="B3" s="114" t="s">
        <v>121</v>
      </c>
      <c r="C3" s="9" t="s">
        <v>111</v>
      </c>
      <c r="D3" s="17">
        <v>9.2527505963164308E-2</v>
      </c>
      <c r="E3" s="17">
        <v>9.2527505963164294E-2</v>
      </c>
      <c r="F3" s="17">
        <v>0.10446678569397279</v>
      </c>
      <c r="G3" s="17">
        <v>0.10802692381959465</v>
      </c>
      <c r="H3" s="17">
        <v>0.10802692381959467</v>
      </c>
      <c r="I3" s="17">
        <v>9.8141075840558437E-2</v>
      </c>
      <c r="J3" s="16">
        <f>AVERAGE(D3:I3)</f>
        <v>0.10061945351667485</v>
      </c>
    </row>
    <row r="4" spans="2:10" s="2" customFormat="1">
      <c r="B4" s="114"/>
      <c r="C4" s="9" t="s">
        <v>105</v>
      </c>
      <c r="D4" s="17">
        <v>0.27858087794993436</v>
      </c>
      <c r="E4" s="17">
        <v>0.27858087794993447</v>
      </c>
      <c r="F4" s="17">
        <v>0.27018831866160292</v>
      </c>
      <c r="G4" s="17">
        <v>0.26812690025835456</v>
      </c>
      <c r="H4" s="17">
        <v>0.26812690025835439</v>
      </c>
      <c r="I4" s="17">
        <v>0.26329916088850219</v>
      </c>
      <c r="J4" s="16">
        <f t="shared" ref="J4:J14" si="0">AVERAGE(D4:I4)</f>
        <v>0.27115050599444718</v>
      </c>
    </row>
    <row r="5" spans="2:10" s="2" customFormat="1">
      <c r="B5" s="114"/>
      <c r="C5" s="9" t="s">
        <v>99</v>
      </c>
      <c r="D5" s="17">
        <v>0.48027492858765469</v>
      </c>
      <c r="E5" s="17">
        <v>0.48027492858765458</v>
      </c>
      <c r="F5" s="17">
        <v>0.49299472200880989</v>
      </c>
      <c r="G5" s="17">
        <v>0.48576197773875429</v>
      </c>
      <c r="H5" s="17">
        <v>0.48576197773875446</v>
      </c>
      <c r="I5" s="17">
        <v>0.49600799964720244</v>
      </c>
      <c r="J5" s="16">
        <f t="shared" si="0"/>
        <v>0.4868460890514717</v>
      </c>
    </row>
    <row r="6" spans="2:10" s="2" customFormat="1">
      <c r="B6" s="114"/>
      <c r="C6" s="9" t="s">
        <v>122</v>
      </c>
      <c r="D6" s="17">
        <v>0.14861668749924661</v>
      </c>
      <c r="E6" s="17">
        <v>0.14861668749924664</v>
      </c>
      <c r="F6" s="17">
        <v>0.13235017363561447</v>
      </c>
      <c r="G6" s="17">
        <v>0.13808419818329659</v>
      </c>
      <c r="H6" s="17">
        <v>0.13808419818329656</v>
      </c>
      <c r="I6" s="17">
        <v>0.14255176362373706</v>
      </c>
      <c r="J6" s="16">
        <f t="shared" si="0"/>
        <v>0.14138395143740631</v>
      </c>
    </row>
    <row r="7" spans="2:10" s="2" customFormat="1">
      <c r="B7" s="114" t="s">
        <v>123</v>
      </c>
      <c r="C7" s="9" t="s">
        <v>111</v>
      </c>
      <c r="D7" s="17">
        <v>8.9255991950244432E-2</v>
      </c>
      <c r="E7" s="17">
        <v>8.9255991950244404E-2</v>
      </c>
      <c r="F7" s="17">
        <v>0.10730917622683957</v>
      </c>
      <c r="G7" s="17">
        <v>0.10730917622683959</v>
      </c>
      <c r="H7" s="17">
        <v>0.10730917622683959</v>
      </c>
      <c r="I7" s="17">
        <v>7.1733040491365196E-2</v>
      </c>
      <c r="J7" s="16">
        <f t="shared" si="0"/>
        <v>9.5362092178728805E-2</v>
      </c>
    </row>
    <row r="8" spans="2:10" s="2" customFormat="1">
      <c r="B8" s="114"/>
      <c r="C8" s="9" t="s">
        <v>105</v>
      </c>
      <c r="D8" s="17">
        <v>0.28173400023592904</v>
      </c>
      <c r="E8" s="17">
        <v>0.28173400023592898</v>
      </c>
      <c r="F8" s="17">
        <v>0.27249673840823968</v>
      </c>
      <c r="G8" s="17">
        <v>0.27249673840823968</v>
      </c>
      <c r="H8" s="17">
        <v>0.27249673840823974</v>
      </c>
      <c r="I8" s="17">
        <v>0.23892545832624121</v>
      </c>
      <c r="J8" s="16">
        <f t="shared" si="0"/>
        <v>0.26998061233713638</v>
      </c>
    </row>
    <row r="9" spans="2:10" s="2" customFormat="1">
      <c r="B9" s="114"/>
      <c r="C9" s="9" t="s">
        <v>99</v>
      </c>
      <c r="D9" s="17">
        <v>0.50994567643776945</v>
      </c>
      <c r="E9" s="17">
        <v>0.50994567643776945</v>
      </c>
      <c r="F9" s="17">
        <v>0.50459013908706563</v>
      </c>
      <c r="G9" s="17">
        <v>0.50459013908706563</v>
      </c>
      <c r="H9" s="17">
        <v>0.50459013908706563</v>
      </c>
      <c r="I9" s="17">
        <v>0.56680760635205385</v>
      </c>
      <c r="J9" s="16">
        <f t="shared" si="0"/>
        <v>0.51674489608146501</v>
      </c>
    </row>
    <row r="10" spans="2:10" s="2" customFormat="1">
      <c r="B10" s="114"/>
      <c r="C10" s="9" t="s">
        <v>122</v>
      </c>
      <c r="D10" s="17">
        <v>0.1190643313760571</v>
      </c>
      <c r="E10" s="17">
        <v>0.1190643313760571</v>
      </c>
      <c r="F10" s="17">
        <v>0.11560394627785506</v>
      </c>
      <c r="G10" s="17">
        <v>0.11560394627785509</v>
      </c>
      <c r="H10" s="17">
        <v>0.11560394627785504</v>
      </c>
      <c r="I10" s="17">
        <v>0.12253389483033962</v>
      </c>
      <c r="J10" s="16">
        <f t="shared" si="0"/>
        <v>0.11791239940266984</v>
      </c>
    </row>
    <row r="11" spans="2:10" s="2" customFormat="1">
      <c r="B11" s="114" t="s">
        <v>124</v>
      </c>
      <c r="C11" s="9" t="s">
        <v>111</v>
      </c>
      <c r="D11" s="17">
        <v>0.14754098360655737</v>
      </c>
      <c r="E11" s="17">
        <v>0.14754098360655737</v>
      </c>
      <c r="F11" s="17">
        <v>0.13680781758957652</v>
      </c>
      <c r="G11" s="17">
        <v>0.13680781758957655</v>
      </c>
      <c r="H11" s="17">
        <v>0.13680781758957652</v>
      </c>
      <c r="I11" s="17">
        <v>0.18604651162790697</v>
      </c>
      <c r="J11" s="16">
        <f t="shared" si="0"/>
        <v>0.14859198860162523</v>
      </c>
    </row>
    <row r="12" spans="2:10" s="2" customFormat="1">
      <c r="B12" s="114"/>
      <c r="C12" s="9" t="s">
        <v>105</v>
      </c>
      <c r="D12" s="17">
        <v>0.3159016393442623</v>
      </c>
      <c r="E12" s="17">
        <v>0.3159016393442623</v>
      </c>
      <c r="F12" s="17">
        <v>0.29149837133550488</v>
      </c>
      <c r="G12" s="17">
        <v>0.29149837133550494</v>
      </c>
      <c r="H12" s="17">
        <v>0.29149837133550488</v>
      </c>
      <c r="I12" s="17">
        <v>0.28926910299003317</v>
      </c>
      <c r="J12" s="16">
        <f t="shared" si="0"/>
        <v>0.29926124928084541</v>
      </c>
    </row>
    <row r="13" spans="2:10" s="2" customFormat="1">
      <c r="B13" s="114"/>
      <c r="C13" s="9" t="s">
        <v>99</v>
      </c>
      <c r="D13" s="17">
        <v>0.43469945355191253</v>
      </c>
      <c r="E13" s="17">
        <v>0.43469945355191253</v>
      </c>
      <c r="F13" s="17">
        <v>0.45912052117263846</v>
      </c>
      <c r="G13" s="17">
        <v>0.45912052117263846</v>
      </c>
      <c r="H13" s="17">
        <v>0.45912052117263846</v>
      </c>
      <c r="I13" s="17">
        <v>0.4081395348837209</v>
      </c>
      <c r="J13" s="16">
        <f t="shared" si="0"/>
        <v>0.44248333425091024</v>
      </c>
    </row>
    <row r="14" spans="2:10" s="2" customFormat="1">
      <c r="B14" s="114"/>
      <c r="C14" s="9" t="s">
        <v>122</v>
      </c>
      <c r="D14" s="17">
        <v>0.10185792349726776</v>
      </c>
      <c r="E14" s="17">
        <v>0.10185792349726776</v>
      </c>
      <c r="F14" s="17">
        <v>0.11257328990228013</v>
      </c>
      <c r="G14" s="17">
        <v>0.11257328990228013</v>
      </c>
      <c r="H14" s="17">
        <v>0.11257328990228013</v>
      </c>
      <c r="I14" s="17">
        <v>0.11654485049833886</v>
      </c>
      <c r="J14" s="16">
        <f t="shared" si="0"/>
        <v>0.10966342786661913</v>
      </c>
    </row>
    <row r="15" spans="2:10" s="2" customFormat="1">
      <c r="B15" s="51"/>
      <c r="D15" s="52"/>
      <c r="E15" s="52"/>
      <c r="F15" s="52"/>
      <c r="G15" s="52"/>
      <c r="H15" s="52"/>
      <c r="I15" s="52"/>
      <c r="J15" s="53"/>
    </row>
    <row r="16" spans="2:10">
      <c r="D16" s="25"/>
      <c r="E16" s="25"/>
      <c r="F16" s="25"/>
      <c r="G16" s="25"/>
      <c r="H16" s="25"/>
      <c r="I16" s="25"/>
    </row>
    <row r="18" spans="2:10">
      <c r="C18" s="5" t="s">
        <v>125</v>
      </c>
      <c r="D18" s="7" t="s">
        <v>114</v>
      </c>
      <c r="E18" s="6" t="s">
        <v>115</v>
      </c>
      <c r="F18" s="6" t="s">
        <v>116</v>
      </c>
      <c r="G18" s="6" t="s">
        <v>117</v>
      </c>
      <c r="H18" s="6" t="s">
        <v>118</v>
      </c>
      <c r="I18" s="6" t="s">
        <v>119</v>
      </c>
      <c r="J18" s="8" t="s">
        <v>120</v>
      </c>
    </row>
    <row r="19" spans="2:10">
      <c r="B19" s="114" t="s">
        <v>121</v>
      </c>
      <c r="C19" s="9" t="s">
        <v>111</v>
      </c>
      <c r="D19" s="17">
        <v>6.8938689341807496E-2</v>
      </c>
      <c r="E19" s="17">
        <v>6.8938689341807524E-2</v>
      </c>
      <c r="F19" s="17">
        <v>0.10732647343339816</v>
      </c>
      <c r="G19" s="17">
        <v>0.1086854685212419</v>
      </c>
      <c r="H19" s="17">
        <v>0.1086854685212419</v>
      </c>
      <c r="I19" s="17">
        <v>7.8764761653682985E-2</v>
      </c>
      <c r="J19" s="16">
        <f>AVERAGE(D19:I19)</f>
        <v>9.0223258468863324E-2</v>
      </c>
    </row>
    <row r="20" spans="2:10">
      <c r="B20" s="114"/>
      <c r="C20" s="9" t="s">
        <v>105</v>
      </c>
      <c r="D20" s="17">
        <v>0.18647257064979425</v>
      </c>
      <c r="E20" s="17">
        <v>0.18647257064979425</v>
      </c>
      <c r="F20" s="17">
        <v>0.19041763393763764</v>
      </c>
      <c r="G20" s="17">
        <v>0.18767624606127292</v>
      </c>
      <c r="H20" s="17">
        <v>0.18767624606127287</v>
      </c>
      <c r="I20" s="17">
        <v>0.20256301364227844</v>
      </c>
      <c r="J20" s="16">
        <f t="shared" ref="J20:J30" si="1">AVERAGE(D20:I20)</f>
        <v>0.19021304683367504</v>
      </c>
    </row>
    <row r="21" spans="2:10">
      <c r="B21" s="114"/>
      <c r="C21" s="9" t="s">
        <v>99</v>
      </c>
      <c r="D21" s="17">
        <v>0.53622215324859368</v>
      </c>
      <c r="E21" s="17">
        <v>0.53622215324859357</v>
      </c>
      <c r="F21" s="17">
        <v>0.47906607635738857</v>
      </c>
      <c r="G21" s="17">
        <v>0.47620738534801399</v>
      </c>
      <c r="H21" s="17">
        <v>0.47620738534801393</v>
      </c>
      <c r="I21" s="17">
        <v>0.50261257805110326</v>
      </c>
      <c r="J21" s="16">
        <f t="shared" si="1"/>
        <v>0.50108962193361783</v>
      </c>
    </row>
    <row r="22" spans="2:10">
      <c r="B22" s="114"/>
      <c r="C22" s="9" t="s">
        <v>122</v>
      </c>
      <c r="D22" s="17">
        <v>0.20836658675980463</v>
      </c>
      <c r="E22" s="17">
        <v>0.20836658675980466</v>
      </c>
      <c r="F22" s="17">
        <v>0.22318981627157566</v>
      </c>
      <c r="G22" s="17">
        <v>0.22743090006947123</v>
      </c>
      <c r="H22" s="17">
        <v>0.22743090006947125</v>
      </c>
      <c r="I22" s="17">
        <v>0.21605964665293526</v>
      </c>
      <c r="J22" s="16">
        <f t="shared" si="1"/>
        <v>0.21847407276384376</v>
      </c>
    </row>
    <row r="23" spans="2:10">
      <c r="B23" s="114" t="s">
        <v>123</v>
      </c>
      <c r="C23" s="9" t="s">
        <v>111</v>
      </c>
      <c r="D23" s="17">
        <v>6.5212941392006743E-2</v>
      </c>
      <c r="E23" s="17">
        <v>6.5212941392006743E-2</v>
      </c>
      <c r="F23" s="17">
        <v>0.12419189140927363</v>
      </c>
      <c r="G23" s="17">
        <v>0.1241918914092736</v>
      </c>
      <c r="H23" s="17">
        <v>0.12419189140927359</v>
      </c>
      <c r="I23" s="17">
        <v>4.3707913671381174E-2</v>
      </c>
      <c r="J23" s="20">
        <f t="shared" si="1"/>
        <v>9.1118245113869248E-2</v>
      </c>
    </row>
    <row r="24" spans="2:10">
      <c r="B24" s="114"/>
      <c r="C24" s="9" t="s">
        <v>105</v>
      </c>
      <c r="D24" s="17">
        <v>0.22336431047101424</v>
      </c>
      <c r="E24" s="17">
        <v>0.22336431047101427</v>
      </c>
      <c r="F24" s="17">
        <v>0.22737019009498563</v>
      </c>
      <c r="G24" s="17">
        <v>0.22737019009498555</v>
      </c>
      <c r="H24" s="17">
        <v>0.22737019009498555</v>
      </c>
      <c r="I24" s="17">
        <v>0.20581325863668931</v>
      </c>
      <c r="J24" s="16">
        <f t="shared" si="1"/>
        <v>0.22244207497727908</v>
      </c>
    </row>
    <row r="25" spans="2:10">
      <c r="B25" s="114"/>
      <c r="C25" s="9" t="s">
        <v>99</v>
      </c>
      <c r="D25" s="17">
        <v>0.51542635518070412</v>
      </c>
      <c r="E25" s="17">
        <v>0.51542635518070412</v>
      </c>
      <c r="F25" s="17">
        <v>0.44201086024157327</v>
      </c>
      <c r="G25" s="17">
        <v>0.44201086024157321</v>
      </c>
      <c r="H25" s="17">
        <v>0.44201086024157327</v>
      </c>
      <c r="I25" s="17">
        <v>0.57191430714515956</v>
      </c>
      <c r="J25" s="16">
        <f t="shared" si="1"/>
        <v>0.48813326637188131</v>
      </c>
    </row>
    <row r="26" spans="2:10">
      <c r="B26" s="114"/>
      <c r="C26" s="9" t="s">
        <v>122</v>
      </c>
      <c r="D26" s="17">
        <v>0.19599639295627483</v>
      </c>
      <c r="E26" s="17">
        <v>0.19599639295627483</v>
      </c>
      <c r="F26" s="17">
        <v>0.20642705825416754</v>
      </c>
      <c r="G26" s="17">
        <v>0.2064270582541676</v>
      </c>
      <c r="H26" s="17">
        <v>0.20642705825416754</v>
      </c>
      <c r="I26" s="17">
        <v>0.17856452054677011</v>
      </c>
      <c r="J26" s="16">
        <f t="shared" si="1"/>
        <v>0.19830641353697043</v>
      </c>
    </row>
    <row r="27" spans="2:10">
      <c r="B27" s="114" t="s">
        <v>124</v>
      </c>
      <c r="C27" s="9" t="s">
        <v>111</v>
      </c>
      <c r="D27" s="17">
        <v>0.10387626503723507</v>
      </c>
      <c r="E27" s="17">
        <v>0.10387626503723507</v>
      </c>
      <c r="F27" s="17">
        <v>9.6951356198161837E-2</v>
      </c>
      <c r="G27" s="17">
        <v>9.6951356198161837E-2</v>
      </c>
      <c r="H27" s="17">
        <v>9.695135619816185E-2</v>
      </c>
      <c r="I27" s="17">
        <v>8.63010705702425E-2</v>
      </c>
      <c r="J27" s="16">
        <f t="shared" si="1"/>
        <v>9.7484611539866373E-2</v>
      </c>
    </row>
    <row r="28" spans="2:10">
      <c r="B28" s="114"/>
      <c r="C28" s="9" t="s">
        <v>105</v>
      </c>
      <c r="D28" s="17">
        <v>0.34632423143020818</v>
      </c>
      <c r="E28" s="17">
        <v>0.34632423143020818</v>
      </c>
      <c r="F28" s="17">
        <v>0.32237166554584173</v>
      </c>
      <c r="G28" s="17">
        <v>0.32237166554584173</v>
      </c>
      <c r="H28" s="17">
        <v>0.32237166554584173</v>
      </c>
      <c r="I28" s="17">
        <v>0.31487874153375572</v>
      </c>
      <c r="J28" s="16">
        <f t="shared" si="1"/>
        <v>0.32910703350528286</v>
      </c>
    </row>
    <row r="29" spans="2:10">
      <c r="B29" s="114"/>
      <c r="C29" s="9" t="s">
        <v>99</v>
      </c>
      <c r="D29" s="17">
        <v>0.4219209471071223</v>
      </c>
      <c r="E29" s="17">
        <v>0.4219209471071223</v>
      </c>
      <c r="F29" s="17">
        <v>0.45142344765747583</v>
      </c>
      <c r="G29" s="17">
        <v>0.45142344765747583</v>
      </c>
      <c r="H29" s="17">
        <v>0.45142344765747594</v>
      </c>
      <c r="I29" s="17">
        <v>0.4718374481101158</v>
      </c>
      <c r="J29" s="16">
        <f t="shared" si="1"/>
        <v>0.44499161421613137</v>
      </c>
    </row>
    <row r="30" spans="2:10">
      <c r="B30" s="114"/>
      <c r="C30" s="9" t="s">
        <v>122</v>
      </c>
      <c r="D30" s="17">
        <v>0.12787855642543441</v>
      </c>
      <c r="E30" s="17">
        <v>0.12787855642543441</v>
      </c>
      <c r="F30" s="17">
        <v>0.12925353059852052</v>
      </c>
      <c r="G30" s="17">
        <v>0.12925353059852052</v>
      </c>
      <c r="H30" s="17">
        <v>0.12925353059852052</v>
      </c>
      <c r="I30" s="17">
        <v>0.12698273978588595</v>
      </c>
      <c r="J30" s="16">
        <f t="shared" si="1"/>
        <v>0.12841674073871939</v>
      </c>
    </row>
    <row r="31" spans="2:10">
      <c r="D31" s="17"/>
      <c r="E31" s="17"/>
      <c r="F31" s="17"/>
      <c r="G31" s="17"/>
      <c r="H31" s="17"/>
      <c r="I31" s="17"/>
    </row>
  </sheetData>
  <mergeCells count="6">
    <mergeCell ref="B27:B30"/>
    <mergeCell ref="B3:B6"/>
    <mergeCell ref="B7:B10"/>
    <mergeCell ref="B11:B14"/>
    <mergeCell ref="B19:B22"/>
    <mergeCell ref="B23:B26"/>
  </mergeCells>
  <pageMargins left="0.7" right="0.7" top="0.75" bottom="0.75" header="0.3" footer="0.3"/>
  <pageSetup orientation="landscape" r:id="rId1"/>
  <headerFooter>
    <oddHeader>&amp;R&amp;"Calibri"&amp;10&amp;K000000 Business Use&amp;1#_x000D_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L20"/>
  <sheetViews>
    <sheetView zoomScale="130" zoomScaleNormal="130" workbookViewId="0">
      <selection activeCell="E25" sqref="E25"/>
    </sheetView>
  </sheetViews>
  <sheetFormatPr defaultColWidth="9.140625" defaultRowHeight="14.45"/>
  <cols>
    <col min="1" max="1" width="9.140625" style="1"/>
    <col min="2" max="2" width="11.140625" style="1" bestFit="1" customWidth="1"/>
    <col min="3" max="3" width="27.5703125" style="1" bestFit="1" customWidth="1"/>
    <col min="4" max="4" width="9.42578125" style="1" bestFit="1" customWidth="1"/>
    <col min="5" max="8" width="13.42578125" style="1" bestFit="1" customWidth="1"/>
    <col min="9" max="10" width="20.42578125" style="1" bestFit="1" customWidth="1"/>
    <col min="11" max="16384" width="9.140625" style="1"/>
  </cols>
  <sheetData>
    <row r="2" spans="2:12">
      <c r="C2" s="5" t="s">
        <v>126</v>
      </c>
      <c r="D2" s="8" t="s">
        <v>127</v>
      </c>
      <c r="E2" s="8" t="s">
        <v>128</v>
      </c>
      <c r="F2" s="8" t="s">
        <v>129</v>
      </c>
      <c r="G2" s="8" t="s">
        <v>130</v>
      </c>
      <c r="H2" s="8" t="s">
        <v>131</v>
      </c>
    </row>
    <row r="3" spans="2:12">
      <c r="B3" s="115" t="s">
        <v>124</v>
      </c>
      <c r="C3" s="9" t="s">
        <v>132</v>
      </c>
      <c r="D3" s="9">
        <f t="shared" ref="D3" si="0">SUM(D4:D6)</f>
        <v>24</v>
      </c>
      <c r="E3" s="16">
        <v>0.442</v>
      </c>
      <c r="F3" s="16">
        <v>0.44500000000000001</v>
      </c>
      <c r="G3" s="16">
        <v>0.56799999999999995</v>
      </c>
      <c r="H3" s="16">
        <v>0.61199999999999999</v>
      </c>
      <c r="I3" s="54"/>
      <c r="J3" s="54"/>
      <c r="K3" s="54"/>
      <c r="L3" s="54"/>
    </row>
    <row r="4" spans="2:12">
      <c r="B4" s="116"/>
      <c r="C4" s="48" t="s">
        <v>133</v>
      </c>
      <c r="D4" s="48">
        <v>15</v>
      </c>
      <c r="E4" s="49">
        <f>D4/$D$20</f>
        <v>0.27777777777777779</v>
      </c>
      <c r="F4" s="49">
        <v>0.27800000000000002</v>
      </c>
      <c r="G4" s="49">
        <v>0.41799999999999998</v>
      </c>
      <c r="H4" s="49">
        <v>0.442</v>
      </c>
      <c r="I4" s="55"/>
      <c r="K4" s="56"/>
      <c r="L4" s="56"/>
    </row>
    <row r="5" spans="2:12">
      <c r="B5" s="116"/>
      <c r="C5" s="48" t="s">
        <v>134</v>
      </c>
      <c r="D5" s="48">
        <v>3</v>
      </c>
      <c r="E5" s="49">
        <v>5.3999999999999999E-2</v>
      </c>
      <c r="F5" s="49">
        <f>E5</f>
        <v>5.3999999999999999E-2</v>
      </c>
      <c r="G5" s="49">
        <v>2.9789566411580135E-2</v>
      </c>
      <c r="H5" s="49">
        <v>0.04</v>
      </c>
    </row>
    <row r="6" spans="2:12">
      <c r="B6" s="116"/>
      <c r="C6" s="48" t="s">
        <v>135</v>
      </c>
      <c r="D6" s="48">
        <v>6</v>
      </c>
      <c r="E6" s="49">
        <f>D6/$D$20</f>
        <v>0.1111111111111111</v>
      </c>
      <c r="F6" s="49">
        <f>E6</f>
        <v>0.1111111111111111</v>
      </c>
      <c r="G6" s="49">
        <v>0.12</v>
      </c>
      <c r="H6" s="49">
        <v>0.13</v>
      </c>
    </row>
    <row r="7" spans="2:12">
      <c r="B7" s="116"/>
      <c r="C7" s="9" t="s">
        <v>136</v>
      </c>
      <c r="D7" s="9">
        <v>15</v>
      </c>
      <c r="E7" s="16">
        <f>E8+E9+E10</f>
        <v>0.27970370370370368</v>
      </c>
      <c r="F7" s="16">
        <v>0.33200000000000002</v>
      </c>
      <c r="G7" s="16">
        <v>0.307</v>
      </c>
      <c r="H7" s="16">
        <v>0.32</v>
      </c>
    </row>
    <row r="8" spans="2:12">
      <c r="B8" s="116"/>
      <c r="C8" s="48" t="s">
        <v>137</v>
      </c>
      <c r="D8" s="48">
        <v>4</v>
      </c>
      <c r="E8" s="49">
        <v>7.5999999999999998E-2</v>
      </c>
      <c r="F8" s="49">
        <v>0.128</v>
      </c>
      <c r="G8" s="49">
        <v>0.123</v>
      </c>
      <c r="H8" s="49">
        <v>0.12</v>
      </c>
    </row>
    <row r="9" spans="2:12">
      <c r="B9" s="116"/>
      <c r="C9" s="48" t="s">
        <v>138</v>
      </c>
      <c r="D9" s="48">
        <v>6</v>
      </c>
      <c r="E9" s="49">
        <f t="shared" ref="E9:E19" si="1">D9/$D$20</f>
        <v>0.1111111111111111</v>
      </c>
      <c r="F9" s="49">
        <f>E9</f>
        <v>0.1111111111111111</v>
      </c>
      <c r="G9" s="49">
        <v>0.11899999999999999</v>
      </c>
      <c r="H9" s="49">
        <v>0.12</v>
      </c>
    </row>
    <row r="10" spans="2:12">
      <c r="B10" s="116"/>
      <c r="C10" s="48" t="s">
        <v>139</v>
      </c>
      <c r="D10" s="48">
        <v>5</v>
      </c>
      <c r="E10" s="49">
        <f>D10/$D$20</f>
        <v>9.2592592592592587E-2</v>
      </c>
      <c r="F10" s="49">
        <f>E10</f>
        <v>9.2592592592592587E-2</v>
      </c>
      <c r="G10" s="49">
        <v>6.5000000000000002E-2</v>
      </c>
      <c r="H10" s="49">
        <v>0.08</v>
      </c>
    </row>
    <row r="11" spans="2:12">
      <c r="B11" s="116"/>
      <c r="C11" s="9" t="s">
        <v>140</v>
      </c>
      <c r="D11" s="9">
        <v>3</v>
      </c>
      <c r="E11" s="16">
        <f t="shared" si="1"/>
        <v>5.5555555555555552E-2</v>
      </c>
      <c r="F11" s="16">
        <v>5.5E-2</v>
      </c>
      <c r="G11" s="16">
        <v>7.9625917902750552E-3</v>
      </c>
      <c r="H11" s="16">
        <v>1.3012494848362526E-2</v>
      </c>
    </row>
    <row r="12" spans="2:12">
      <c r="B12" s="116"/>
      <c r="C12" s="9" t="s">
        <v>141</v>
      </c>
      <c r="D12" s="9">
        <v>1</v>
      </c>
      <c r="E12" s="16">
        <f>D12/$D$20</f>
        <v>1.8518518518518517E-2</v>
      </c>
      <c r="F12" s="16">
        <v>1.7999999999999999E-2</v>
      </c>
      <c r="G12" s="16">
        <v>6.0886661642508125E-2</v>
      </c>
      <c r="H12" s="16">
        <v>1.6677833531208816E-2</v>
      </c>
    </row>
    <row r="13" spans="2:12">
      <c r="B13" s="116"/>
      <c r="C13" s="9" t="s">
        <v>142</v>
      </c>
      <c r="D13" s="9">
        <v>1</v>
      </c>
      <c r="E13" s="16">
        <f t="shared" si="1"/>
        <v>1.8518518518518517E-2</v>
      </c>
      <c r="F13" s="16">
        <f>E13</f>
        <v>1.8518518518518517E-2</v>
      </c>
      <c r="G13" s="16">
        <v>1.5135093867793498E-3</v>
      </c>
      <c r="H13" s="16">
        <v>1.5225617520486109E-3</v>
      </c>
    </row>
    <row r="14" spans="2:12">
      <c r="B14" s="116"/>
      <c r="C14" s="9" t="s">
        <v>143</v>
      </c>
      <c r="D14" s="9">
        <v>2</v>
      </c>
      <c r="E14" s="16">
        <f t="shared" si="1"/>
        <v>3.7037037037037035E-2</v>
      </c>
      <c r="F14" s="16">
        <v>3.5999999999999997E-2</v>
      </c>
      <c r="G14" s="16">
        <v>2.3860908340290615E-2</v>
      </c>
      <c r="H14" s="16">
        <v>1.1608986905163345E-2</v>
      </c>
    </row>
    <row r="15" spans="2:12">
      <c r="B15" s="116"/>
      <c r="C15" s="9" t="s">
        <v>144</v>
      </c>
      <c r="D15" s="9">
        <v>1</v>
      </c>
      <c r="E15" s="16">
        <f t="shared" si="1"/>
        <v>1.8518518518518517E-2</v>
      </c>
      <c r="F15" s="16">
        <v>1.7999999999999999E-2</v>
      </c>
      <c r="G15" s="16">
        <v>1.6342451783173037E-3</v>
      </c>
      <c r="H15" s="16">
        <v>1.1339256065085956E-3</v>
      </c>
    </row>
    <row r="16" spans="2:12">
      <c r="B16" s="116"/>
      <c r="C16" s="9" t="s">
        <v>145</v>
      </c>
      <c r="D16" s="9">
        <v>2</v>
      </c>
      <c r="E16" s="16">
        <f t="shared" si="1"/>
        <v>3.7037037037037035E-2</v>
      </c>
      <c r="F16" s="16">
        <v>3.9E-2</v>
      </c>
      <c r="G16" s="16">
        <v>2.0633879450530301E-2</v>
      </c>
      <c r="H16" s="16">
        <v>1.2959678766775834E-2</v>
      </c>
    </row>
    <row r="17" spans="2:8">
      <c r="B17" s="116"/>
      <c r="C17" s="9" t="s">
        <v>146</v>
      </c>
      <c r="D17" s="9">
        <v>1</v>
      </c>
      <c r="E17" s="16">
        <f t="shared" si="1"/>
        <v>1.8518518518518517E-2</v>
      </c>
      <c r="F17" s="16">
        <f>E17</f>
        <v>1.8518518518518517E-2</v>
      </c>
      <c r="G17" s="16">
        <v>1.5314207404690462E-3</v>
      </c>
      <c r="H17" s="16">
        <v>2.240317224414035E-3</v>
      </c>
    </row>
    <row r="18" spans="2:8">
      <c r="B18" s="116"/>
      <c r="C18" s="9" t="s">
        <v>147</v>
      </c>
      <c r="D18" s="9">
        <v>1</v>
      </c>
      <c r="E18" s="16">
        <f t="shared" si="1"/>
        <v>1.8518518518518517E-2</v>
      </c>
      <c r="F18" s="16">
        <v>1.7999999999999999E-2</v>
      </c>
      <c r="G18" s="16">
        <v>5.7585002112374075E-3</v>
      </c>
      <c r="H18" s="16">
        <v>7.4660126407092055E-3</v>
      </c>
    </row>
    <row r="19" spans="2:8">
      <c r="B19" s="117"/>
      <c r="C19" s="9" t="s">
        <v>148</v>
      </c>
      <c r="D19" s="9">
        <v>3</v>
      </c>
      <c r="E19" s="16">
        <f t="shared" si="1"/>
        <v>5.5555555555555552E-2</v>
      </c>
      <c r="F19" s="16">
        <v>5.7000000000000002E-2</v>
      </c>
      <c r="G19" s="16">
        <v>1.6870866870813169E-3</v>
      </c>
      <c r="H19" s="16">
        <v>9.3934748366261841E-4</v>
      </c>
    </row>
    <row r="20" spans="2:8">
      <c r="B20" s="90"/>
      <c r="C20" s="90" t="s">
        <v>149</v>
      </c>
      <c r="D20" s="90">
        <f>D3+D7+SUM(D11:D19)</f>
        <v>54</v>
      </c>
    </row>
  </sheetData>
  <mergeCells count="1">
    <mergeCell ref="B3:B19"/>
  </mergeCells>
  <pageMargins left="0.7" right="0.7" top="0.75" bottom="0.75" header="0.3" footer="0.3"/>
  <pageSetup orientation="landscape" r:id="rId1"/>
  <headerFooter>
    <oddHeader>&amp;R&amp;"Calibri"&amp;10&amp;K000000 Business Use&amp;1#_x000D_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/>
  <dimension ref="B2:J55"/>
  <sheetViews>
    <sheetView topLeftCell="A3" zoomScale="90" zoomScaleNormal="90" workbookViewId="0">
      <selection activeCell="B3" sqref="B3:J55"/>
    </sheetView>
  </sheetViews>
  <sheetFormatPr defaultColWidth="9.140625" defaultRowHeight="14.45"/>
  <cols>
    <col min="1" max="1" width="9.140625" style="1"/>
    <col min="2" max="2" width="27.85546875" style="1" bestFit="1" customWidth="1"/>
    <col min="3" max="3" width="27.42578125" style="1" bestFit="1" customWidth="1"/>
    <col min="4" max="4" width="21" style="1" bestFit="1" customWidth="1"/>
    <col min="5" max="5" width="11.85546875" style="1" bestFit="1" customWidth="1"/>
    <col min="6" max="6" width="7.5703125" style="1" bestFit="1" customWidth="1"/>
    <col min="7" max="7" width="15.5703125" style="1" bestFit="1" customWidth="1"/>
    <col min="8" max="8" width="44.85546875" style="1" bestFit="1" customWidth="1"/>
    <col min="9" max="10" width="13.85546875" style="1" customWidth="1"/>
    <col min="11" max="16384" width="9.140625" style="1"/>
  </cols>
  <sheetData>
    <row r="2" spans="2:10">
      <c r="I2" s="118" t="s">
        <v>150</v>
      </c>
      <c r="J2" s="118"/>
    </row>
    <row r="3" spans="2:10" s="4" customFormat="1">
      <c r="B3" s="6" t="s">
        <v>151</v>
      </c>
      <c r="C3" s="6" t="s">
        <v>152</v>
      </c>
      <c r="D3" s="6" t="s">
        <v>153</v>
      </c>
      <c r="E3" s="6" t="s">
        <v>154</v>
      </c>
      <c r="F3" s="6" t="s">
        <v>155</v>
      </c>
      <c r="G3" s="6" t="s">
        <v>156</v>
      </c>
      <c r="H3" s="6" t="s">
        <v>157</v>
      </c>
      <c r="I3" s="6" t="s">
        <v>158</v>
      </c>
      <c r="J3" s="6" t="s">
        <v>159</v>
      </c>
    </row>
    <row r="4" spans="2:10">
      <c r="B4" s="14" t="s">
        <v>160</v>
      </c>
      <c r="C4" s="14" t="s">
        <v>161</v>
      </c>
      <c r="D4" s="14" t="s">
        <v>162</v>
      </c>
      <c r="E4" s="14" t="s">
        <v>163</v>
      </c>
      <c r="F4" s="14" t="s">
        <v>164</v>
      </c>
      <c r="G4" s="15">
        <v>5010159891843</v>
      </c>
      <c r="H4" s="14" t="s">
        <v>165</v>
      </c>
      <c r="I4" s="19">
        <v>78</v>
      </c>
      <c r="J4" s="18">
        <v>3207.2571428571432</v>
      </c>
    </row>
    <row r="5" spans="2:10">
      <c r="B5" s="14" t="s">
        <v>160</v>
      </c>
      <c r="C5" s="14" t="s">
        <v>166</v>
      </c>
      <c r="D5" s="14" t="s">
        <v>167</v>
      </c>
      <c r="E5" s="14" t="s">
        <v>163</v>
      </c>
      <c r="F5" s="14" t="s">
        <v>164</v>
      </c>
      <c r="G5" s="15">
        <v>8594005475755</v>
      </c>
      <c r="H5" s="14" t="s">
        <v>168</v>
      </c>
      <c r="I5" s="19">
        <v>78.92307692307692</v>
      </c>
      <c r="J5" s="18">
        <v>4719.1999999999989</v>
      </c>
    </row>
    <row r="6" spans="2:10">
      <c r="B6" s="14" t="s">
        <v>160</v>
      </c>
      <c r="C6" s="14" t="s">
        <v>169</v>
      </c>
      <c r="D6" s="14" t="s">
        <v>170</v>
      </c>
      <c r="E6" s="14" t="s">
        <v>171</v>
      </c>
      <c r="F6" s="14" t="s">
        <v>164</v>
      </c>
      <c r="G6" s="15">
        <v>90004865</v>
      </c>
      <c r="H6" s="14" t="s">
        <v>172</v>
      </c>
      <c r="I6" s="19">
        <v>4</v>
      </c>
      <c r="J6" s="18">
        <v>60</v>
      </c>
    </row>
    <row r="7" spans="2:10">
      <c r="B7" s="14" t="s">
        <v>160</v>
      </c>
      <c r="C7" s="14" t="s">
        <v>169</v>
      </c>
      <c r="D7" s="14" t="s">
        <v>170</v>
      </c>
      <c r="E7" s="14" t="s">
        <v>173</v>
      </c>
      <c r="F7" s="14" t="s">
        <v>174</v>
      </c>
      <c r="G7" s="15">
        <v>90005602</v>
      </c>
      <c r="H7" s="14" t="s">
        <v>175</v>
      </c>
      <c r="I7" s="19">
        <v>1482.3076923076924</v>
      </c>
      <c r="J7" s="18">
        <v>34019.999999999993</v>
      </c>
    </row>
    <row r="8" spans="2:10">
      <c r="B8" s="14" t="s">
        <v>160</v>
      </c>
      <c r="C8" s="14" t="s">
        <v>169</v>
      </c>
      <c r="D8" s="14" t="s">
        <v>170</v>
      </c>
      <c r="E8" s="14" t="s">
        <v>173</v>
      </c>
      <c r="F8" s="14" t="s">
        <v>176</v>
      </c>
      <c r="G8" s="15">
        <v>90005688</v>
      </c>
      <c r="H8" s="14" t="s">
        <v>177</v>
      </c>
      <c r="I8" s="19">
        <v>365.53846153846155</v>
      </c>
      <c r="J8" s="18">
        <v>14651.276923076923</v>
      </c>
    </row>
    <row r="9" spans="2:10">
      <c r="B9" s="14" t="s">
        <v>160</v>
      </c>
      <c r="C9" s="14" t="s">
        <v>169</v>
      </c>
      <c r="D9" s="14" t="s">
        <v>170</v>
      </c>
      <c r="E9" s="14" t="s">
        <v>173</v>
      </c>
      <c r="F9" s="14" t="s">
        <v>178</v>
      </c>
      <c r="G9" s="15">
        <v>90005701</v>
      </c>
      <c r="H9" s="14" t="s">
        <v>179</v>
      </c>
      <c r="I9" s="19">
        <v>645</v>
      </c>
      <c r="J9" s="18">
        <v>30520.5</v>
      </c>
    </row>
    <row r="10" spans="2:10">
      <c r="B10" s="14" t="s">
        <v>160</v>
      </c>
      <c r="C10" s="14" t="s">
        <v>169</v>
      </c>
      <c r="D10" s="14" t="s">
        <v>170</v>
      </c>
      <c r="E10" s="14" t="s">
        <v>173</v>
      </c>
      <c r="F10" s="14" t="s">
        <v>178</v>
      </c>
      <c r="G10" s="15">
        <v>90005718</v>
      </c>
      <c r="H10" s="14" t="s">
        <v>180</v>
      </c>
      <c r="I10" s="19">
        <v>1493.6923076923076</v>
      </c>
      <c r="J10" s="18">
        <v>64188.86153846154</v>
      </c>
    </row>
    <row r="11" spans="2:10">
      <c r="B11" s="14" t="s">
        <v>160</v>
      </c>
      <c r="C11" s="14" t="s">
        <v>169</v>
      </c>
      <c r="D11" s="14" t="s">
        <v>170</v>
      </c>
      <c r="E11" s="14" t="s">
        <v>181</v>
      </c>
      <c r="F11" s="14" t="s">
        <v>174</v>
      </c>
      <c r="G11" s="15">
        <v>90407024</v>
      </c>
      <c r="H11" s="14" t="s">
        <v>182</v>
      </c>
      <c r="I11" s="19">
        <v>2123.2307692307691</v>
      </c>
      <c r="J11" s="18">
        <v>49798.276923076904</v>
      </c>
    </row>
    <row r="12" spans="2:10">
      <c r="B12" s="14" t="s">
        <v>160</v>
      </c>
      <c r="C12" s="14" t="s">
        <v>169</v>
      </c>
      <c r="D12" s="14" t="s">
        <v>170</v>
      </c>
      <c r="E12" s="14" t="s">
        <v>181</v>
      </c>
      <c r="F12" s="14" t="s">
        <v>176</v>
      </c>
      <c r="G12" s="15">
        <v>90407147</v>
      </c>
      <c r="H12" s="14" t="s">
        <v>183</v>
      </c>
      <c r="I12" s="19">
        <v>651.53846153846155</v>
      </c>
      <c r="J12" s="18">
        <v>27393.799999999992</v>
      </c>
    </row>
    <row r="13" spans="2:10">
      <c r="B13" s="14" t="s">
        <v>160</v>
      </c>
      <c r="C13" s="14" t="s">
        <v>169</v>
      </c>
      <c r="D13" s="14" t="s">
        <v>170</v>
      </c>
      <c r="E13" s="14" t="s">
        <v>181</v>
      </c>
      <c r="F13" s="14" t="s">
        <v>176</v>
      </c>
      <c r="G13" s="15">
        <v>90407154</v>
      </c>
      <c r="H13" s="14" t="s">
        <v>184</v>
      </c>
      <c r="I13" s="19">
        <v>249.23076923076923</v>
      </c>
      <c r="J13" s="18">
        <v>9840.7230769230791</v>
      </c>
    </row>
    <row r="14" spans="2:10">
      <c r="B14" s="14" t="s">
        <v>160</v>
      </c>
      <c r="C14" s="14" t="s">
        <v>169</v>
      </c>
      <c r="D14" s="14" t="s">
        <v>170</v>
      </c>
      <c r="E14" s="14" t="s">
        <v>181</v>
      </c>
      <c r="F14" s="14" t="s">
        <v>176</v>
      </c>
      <c r="G14" s="15">
        <v>90407161</v>
      </c>
      <c r="H14" s="14" t="s">
        <v>185</v>
      </c>
      <c r="I14" s="19">
        <v>518.55999999999995</v>
      </c>
      <c r="J14" s="18">
        <v>19095.935999999998</v>
      </c>
    </row>
    <row r="15" spans="2:10">
      <c r="B15" s="14" t="s">
        <v>160</v>
      </c>
      <c r="C15" s="14" t="s">
        <v>169</v>
      </c>
      <c r="D15" s="14" t="s">
        <v>170</v>
      </c>
      <c r="E15" s="14" t="s">
        <v>181</v>
      </c>
      <c r="F15" s="14" t="s">
        <v>178</v>
      </c>
      <c r="G15" s="15">
        <v>90407239</v>
      </c>
      <c r="H15" s="14" t="s">
        <v>186</v>
      </c>
      <c r="I15" s="19">
        <v>1707.0769230769231</v>
      </c>
      <c r="J15" s="18">
        <v>74344.507692307685</v>
      </c>
    </row>
    <row r="16" spans="2:10">
      <c r="B16" s="14" t="s">
        <v>160</v>
      </c>
      <c r="C16" s="14" t="s">
        <v>169</v>
      </c>
      <c r="D16" s="14" t="s">
        <v>170</v>
      </c>
      <c r="E16" s="14" t="s">
        <v>181</v>
      </c>
      <c r="F16" s="14" t="s">
        <v>178</v>
      </c>
      <c r="G16" s="15">
        <v>90407246</v>
      </c>
      <c r="H16" s="14" t="s">
        <v>187</v>
      </c>
      <c r="I16" s="19">
        <v>607.42857142857144</v>
      </c>
      <c r="J16" s="18">
        <v>27776.399999999998</v>
      </c>
    </row>
    <row r="17" spans="2:10">
      <c r="B17" s="14" t="s">
        <v>160</v>
      </c>
      <c r="C17" s="14" t="s">
        <v>169</v>
      </c>
      <c r="D17" s="14" t="s">
        <v>170</v>
      </c>
      <c r="E17" s="14" t="s">
        <v>171</v>
      </c>
      <c r="F17" s="14" t="s">
        <v>188</v>
      </c>
      <c r="G17" s="15">
        <v>90407949</v>
      </c>
      <c r="H17" s="14" t="s">
        <v>189</v>
      </c>
      <c r="I17" s="19">
        <v>472.72727272727275</v>
      </c>
      <c r="J17" s="18">
        <v>19057.309090909093</v>
      </c>
    </row>
    <row r="18" spans="2:10">
      <c r="B18" s="14" t="s">
        <v>160</v>
      </c>
      <c r="C18" s="14" t="s">
        <v>169</v>
      </c>
      <c r="D18" s="14" t="s">
        <v>170</v>
      </c>
      <c r="E18" s="14" t="s">
        <v>171</v>
      </c>
      <c r="F18" s="14" t="s">
        <v>188</v>
      </c>
      <c r="G18" s="15">
        <v>90408021</v>
      </c>
      <c r="H18" s="14" t="s">
        <v>190</v>
      </c>
      <c r="I18" s="19">
        <v>442.92307692307691</v>
      </c>
      <c r="J18" s="18">
        <v>17349.384615384621</v>
      </c>
    </row>
    <row r="19" spans="2:10">
      <c r="B19" s="14" t="s">
        <v>160</v>
      </c>
      <c r="C19" s="14" t="s">
        <v>169</v>
      </c>
      <c r="D19" s="14" t="s">
        <v>170</v>
      </c>
      <c r="E19" s="14" t="s">
        <v>171</v>
      </c>
      <c r="F19" s="14" t="s">
        <v>188</v>
      </c>
      <c r="G19" s="15">
        <v>90408038</v>
      </c>
      <c r="H19" s="14" t="s">
        <v>191</v>
      </c>
      <c r="I19" s="19">
        <v>243</v>
      </c>
      <c r="J19" s="18">
        <v>9089.6</v>
      </c>
    </row>
    <row r="20" spans="2:10">
      <c r="B20" s="14" t="s">
        <v>160</v>
      </c>
      <c r="C20" s="14" t="s">
        <v>169</v>
      </c>
      <c r="D20" s="14" t="s">
        <v>170</v>
      </c>
      <c r="E20" s="14" t="s">
        <v>171</v>
      </c>
      <c r="F20" s="14" t="s">
        <v>188</v>
      </c>
      <c r="G20" s="15">
        <v>90408045</v>
      </c>
      <c r="H20" s="14" t="s">
        <v>192</v>
      </c>
      <c r="I20" s="19">
        <v>557.91999999999996</v>
      </c>
      <c r="J20" s="18">
        <v>19930.8</v>
      </c>
    </row>
    <row r="21" spans="2:10">
      <c r="B21" s="14" t="s">
        <v>160</v>
      </c>
      <c r="C21" s="14" t="s">
        <v>193</v>
      </c>
      <c r="D21" s="14" t="s">
        <v>194</v>
      </c>
      <c r="E21" s="14" t="s">
        <v>163</v>
      </c>
      <c r="F21" s="14" t="s">
        <v>188</v>
      </c>
      <c r="G21" s="15">
        <v>4009175165213</v>
      </c>
      <c r="H21" s="14" t="s">
        <v>195</v>
      </c>
      <c r="I21" s="19">
        <v>296.76923076923077</v>
      </c>
      <c r="J21" s="18">
        <v>15727.061538461538</v>
      </c>
    </row>
    <row r="22" spans="2:10">
      <c r="B22" s="14" t="s">
        <v>160</v>
      </c>
      <c r="C22" s="14" t="s">
        <v>196</v>
      </c>
      <c r="D22" s="14" t="s">
        <v>197</v>
      </c>
      <c r="E22" s="14" t="s">
        <v>198</v>
      </c>
      <c r="F22" s="14" t="s">
        <v>164</v>
      </c>
      <c r="G22" s="15">
        <v>5410076183067</v>
      </c>
      <c r="H22" s="14" t="s">
        <v>199</v>
      </c>
      <c r="I22" s="19">
        <v>307.23076923076923</v>
      </c>
      <c r="J22" s="18">
        <v>10530.000000000002</v>
      </c>
    </row>
    <row r="23" spans="2:10">
      <c r="B23" s="14" t="s">
        <v>160</v>
      </c>
      <c r="C23" s="14" t="s">
        <v>196</v>
      </c>
      <c r="D23" s="14" t="s">
        <v>197</v>
      </c>
      <c r="E23" s="14" t="s">
        <v>198</v>
      </c>
      <c r="F23" s="14" t="s">
        <v>164</v>
      </c>
      <c r="G23" s="15">
        <v>5410076183098</v>
      </c>
      <c r="H23" s="14" t="s">
        <v>200</v>
      </c>
      <c r="I23" s="19">
        <v>700.46153846153845</v>
      </c>
      <c r="J23" s="18">
        <v>24150.969230769228</v>
      </c>
    </row>
    <row r="24" spans="2:10">
      <c r="B24" s="14" t="s">
        <v>160</v>
      </c>
      <c r="C24" s="14" t="s">
        <v>196</v>
      </c>
      <c r="D24" s="14" t="s">
        <v>197</v>
      </c>
      <c r="E24" s="14" t="s">
        <v>198</v>
      </c>
      <c r="F24" s="14" t="s">
        <v>164</v>
      </c>
      <c r="G24" s="15">
        <v>5410076808137</v>
      </c>
      <c r="H24" s="14" t="s">
        <v>201</v>
      </c>
      <c r="I24" s="19">
        <v>527.53846153846155</v>
      </c>
      <c r="J24" s="18">
        <v>19448.784615384615</v>
      </c>
    </row>
    <row r="25" spans="2:10">
      <c r="B25" s="14" t="s">
        <v>160</v>
      </c>
      <c r="C25" s="14" t="s">
        <v>196</v>
      </c>
      <c r="D25" s="14" t="s">
        <v>197</v>
      </c>
      <c r="E25" s="14" t="s">
        <v>173</v>
      </c>
      <c r="F25" s="14" t="s">
        <v>202</v>
      </c>
      <c r="G25" s="15">
        <v>5413149136977</v>
      </c>
      <c r="H25" s="14" t="s">
        <v>203</v>
      </c>
      <c r="I25" s="19">
        <v>5062.7692307692305</v>
      </c>
      <c r="J25" s="18">
        <v>226727.04615384614</v>
      </c>
    </row>
    <row r="26" spans="2:10">
      <c r="B26" s="14" t="s">
        <v>160</v>
      </c>
      <c r="C26" s="14" t="s">
        <v>196</v>
      </c>
      <c r="D26" s="14" t="s">
        <v>197</v>
      </c>
      <c r="E26" s="14" t="s">
        <v>173</v>
      </c>
      <c r="F26" s="14" t="s">
        <v>202</v>
      </c>
      <c r="G26" s="15">
        <v>5413149136991</v>
      </c>
      <c r="H26" s="14" t="s">
        <v>204</v>
      </c>
      <c r="I26" s="19">
        <v>4</v>
      </c>
      <c r="J26" s="18">
        <v>199.6</v>
      </c>
    </row>
    <row r="27" spans="2:10">
      <c r="B27" s="14" t="s">
        <v>160</v>
      </c>
      <c r="C27" s="14" t="s">
        <v>196</v>
      </c>
      <c r="D27" s="14" t="s">
        <v>197</v>
      </c>
      <c r="E27" s="14" t="s">
        <v>173</v>
      </c>
      <c r="F27" s="14" t="s">
        <v>202</v>
      </c>
      <c r="G27" s="15">
        <v>5413149137011</v>
      </c>
      <c r="H27" s="14" t="s">
        <v>205</v>
      </c>
      <c r="I27" s="19">
        <v>2178.3076923076924</v>
      </c>
      <c r="J27" s="18">
        <v>97197.984615384601</v>
      </c>
    </row>
    <row r="28" spans="2:10">
      <c r="B28" s="14" t="s">
        <v>160</v>
      </c>
      <c r="C28" s="14" t="s">
        <v>196</v>
      </c>
      <c r="D28" s="14" t="s">
        <v>197</v>
      </c>
      <c r="E28" s="14" t="s">
        <v>173</v>
      </c>
      <c r="F28" s="14" t="s">
        <v>164</v>
      </c>
      <c r="G28" s="15">
        <v>5413149137059</v>
      </c>
      <c r="H28" s="14" t="s">
        <v>206</v>
      </c>
      <c r="I28" s="19">
        <v>2733.2307692307691</v>
      </c>
      <c r="J28" s="18">
        <v>79974.461538461546</v>
      </c>
    </row>
    <row r="29" spans="2:10">
      <c r="B29" s="14" t="s">
        <v>160</v>
      </c>
      <c r="C29" s="14" t="s">
        <v>196</v>
      </c>
      <c r="D29" s="14" t="s">
        <v>197</v>
      </c>
      <c r="E29" s="14" t="s">
        <v>173</v>
      </c>
      <c r="F29" s="14" t="s">
        <v>164</v>
      </c>
      <c r="G29" s="15">
        <v>5413149137097</v>
      </c>
      <c r="H29" s="14" t="s">
        <v>207</v>
      </c>
      <c r="I29" s="19">
        <v>1060.7692307692307</v>
      </c>
      <c r="J29" s="18">
        <v>30961.676923076917</v>
      </c>
    </row>
    <row r="30" spans="2:10">
      <c r="B30" s="14" t="s">
        <v>160</v>
      </c>
      <c r="C30" s="14" t="s">
        <v>196</v>
      </c>
      <c r="D30" s="14" t="s">
        <v>197</v>
      </c>
      <c r="E30" s="14" t="s">
        <v>173</v>
      </c>
      <c r="F30" s="14" t="s">
        <v>208</v>
      </c>
      <c r="G30" s="15">
        <v>5413149225800</v>
      </c>
      <c r="H30" s="14" t="s">
        <v>209</v>
      </c>
      <c r="I30" s="19">
        <v>2974.9230769230771</v>
      </c>
      <c r="J30" s="18">
        <v>191997.29230769226</v>
      </c>
    </row>
    <row r="31" spans="2:10">
      <c r="B31" s="14" t="s">
        <v>160</v>
      </c>
      <c r="C31" s="14" t="s">
        <v>196</v>
      </c>
      <c r="D31" s="14" t="s">
        <v>197</v>
      </c>
      <c r="E31" s="14" t="s">
        <v>173</v>
      </c>
      <c r="F31" s="14" t="s">
        <v>208</v>
      </c>
      <c r="G31" s="15">
        <v>5413149225862</v>
      </c>
      <c r="H31" s="14" t="s">
        <v>210</v>
      </c>
      <c r="I31" s="19">
        <v>1158.9230769230769</v>
      </c>
      <c r="J31" s="18">
        <v>74639.046153846153</v>
      </c>
    </row>
    <row r="32" spans="2:10">
      <c r="B32" s="14" t="s">
        <v>160</v>
      </c>
      <c r="C32" s="14" t="s">
        <v>196</v>
      </c>
      <c r="D32" s="14" t="s">
        <v>197</v>
      </c>
      <c r="E32" s="14" t="s">
        <v>173</v>
      </c>
      <c r="F32" s="14" t="s">
        <v>202</v>
      </c>
      <c r="G32" s="15">
        <v>5413149233836</v>
      </c>
      <c r="H32" s="14" t="s">
        <v>211</v>
      </c>
      <c r="I32" s="19">
        <v>896</v>
      </c>
      <c r="J32" s="18">
        <v>38745.93846153847</v>
      </c>
    </row>
    <row r="33" spans="2:10">
      <c r="B33" s="14" t="s">
        <v>160</v>
      </c>
      <c r="C33" s="14" t="s">
        <v>196</v>
      </c>
      <c r="D33" s="14" t="s">
        <v>197</v>
      </c>
      <c r="E33" s="14" t="s">
        <v>173</v>
      </c>
      <c r="F33" s="14" t="s">
        <v>164</v>
      </c>
      <c r="G33" s="15">
        <v>5413149233867</v>
      </c>
      <c r="H33" s="14" t="s">
        <v>212</v>
      </c>
      <c r="I33" s="19">
        <v>268.15384615384613</v>
      </c>
      <c r="J33" s="18">
        <v>7805.5076923076931</v>
      </c>
    </row>
    <row r="34" spans="2:10">
      <c r="B34" s="14" t="s">
        <v>160</v>
      </c>
      <c r="C34" s="14" t="s">
        <v>196</v>
      </c>
      <c r="D34" s="14" t="s">
        <v>197</v>
      </c>
      <c r="E34" s="14" t="s">
        <v>173</v>
      </c>
      <c r="F34" s="14" t="s">
        <v>208</v>
      </c>
      <c r="G34" s="15">
        <v>5413149284272</v>
      </c>
      <c r="H34" s="14" t="s">
        <v>213</v>
      </c>
      <c r="I34" s="19">
        <v>839.69230769230774</v>
      </c>
      <c r="J34" s="18">
        <v>53393.323076923079</v>
      </c>
    </row>
    <row r="35" spans="2:10">
      <c r="B35" s="14" t="s">
        <v>160</v>
      </c>
      <c r="C35" s="14" t="s">
        <v>196</v>
      </c>
      <c r="D35" s="14" t="s">
        <v>197</v>
      </c>
      <c r="E35" s="14" t="s">
        <v>181</v>
      </c>
      <c r="F35" s="14" t="s">
        <v>164</v>
      </c>
      <c r="G35" s="15">
        <v>5413149348790</v>
      </c>
      <c r="H35" s="14" t="s">
        <v>214</v>
      </c>
      <c r="I35" s="19">
        <v>1315.5384615384614</v>
      </c>
      <c r="J35" s="18">
        <v>38463.646153846144</v>
      </c>
    </row>
    <row r="36" spans="2:10">
      <c r="B36" s="14" t="s">
        <v>160</v>
      </c>
      <c r="C36" s="14" t="s">
        <v>196</v>
      </c>
      <c r="D36" s="14" t="s">
        <v>197</v>
      </c>
      <c r="E36" s="14" t="s">
        <v>181</v>
      </c>
      <c r="F36" s="14" t="s">
        <v>202</v>
      </c>
      <c r="G36" s="15">
        <v>5413149348837</v>
      </c>
      <c r="H36" s="14" t="s">
        <v>215</v>
      </c>
      <c r="I36" s="19">
        <v>2176.6153846153848</v>
      </c>
      <c r="J36" s="18">
        <v>96454.123076923061</v>
      </c>
    </row>
    <row r="37" spans="2:10">
      <c r="B37" s="14" t="s">
        <v>160</v>
      </c>
      <c r="C37" s="14" t="s">
        <v>196</v>
      </c>
      <c r="D37" s="14" t="s">
        <v>197</v>
      </c>
      <c r="E37" s="14" t="s">
        <v>181</v>
      </c>
      <c r="F37" s="14" t="s">
        <v>208</v>
      </c>
      <c r="G37" s="15">
        <v>5413149348875</v>
      </c>
      <c r="H37" s="14" t="s">
        <v>216</v>
      </c>
      <c r="I37" s="19">
        <v>1518.3076923076924</v>
      </c>
      <c r="J37" s="18">
        <v>98031.599999999962</v>
      </c>
    </row>
    <row r="38" spans="2:10">
      <c r="B38" s="14" t="s">
        <v>160</v>
      </c>
      <c r="C38" s="14" t="s">
        <v>196</v>
      </c>
      <c r="D38" s="14" t="s">
        <v>197</v>
      </c>
      <c r="E38" s="14" t="s">
        <v>181</v>
      </c>
      <c r="F38" s="14" t="s">
        <v>164</v>
      </c>
      <c r="G38" s="15">
        <v>5413149457799</v>
      </c>
      <c r="H38" s="14" t="s">
        <v>217</v>
      </c>
      <c r="I38" s="19">
        <v>763.84615384615381</v>
      </c>
      <c r="J38" s="18">
        <v>22279.107692307694</v>
      </c>
    </row>
    <row r="39" spans="2:10">
      <c r="B39" s="14" t="s">
        <v>160</v>
      </c>
      <c r="C39" s="14" t="s">
        <v>196</v>
      </c>
      <c r="D39" s="14" t="s">
        <v>197</v>
      </c>
      <c r="E39" s="14" t="s">
        <v>181</v>
      </c>
      <c r="F39" s="14" t="s">
        <v>202</v>
      </c>
      <c r="G39" s="15">
        <v>5413149457836</v>
      </c>
      <c r="H39" s="14" t="s">
        <v>218</v>
      </c>
      <c r="I39" s="19">
        <v>1566.3076923076924</v>
      </c>
      <c r="J39" s="18">
        <v>68820.938461538462</v>
      </c>
    </row>
    <row r="40" spans="2:10">
      <c r="B40" s="14" t="s">
        <v>160</v>
      </c>
      <c r="C40" s="14" t="s">
        <v>196</v>
      </c>
      <c r="D40" s="14" t="s">
        <v>197</v>
      </c>
      <c r="E40" s="14" t="s">
        <v>181</v>
      </c>
      <c r="F40" s="14" t="s">
        <v>208</v>
      </c>
      <c r="G40" s="15">
        <v>5413149457881</v>
      </c>
      <c r="H40" s="14" t="s">
        <v>219</v>
      </c>
      <c r="I40" s="19">
        <v>1271.5384615384614</v>
      </c>
      <c r="J40" s="18">
        <v>80977.87692307691</v>
      </c>
    </row>
    <row r="41" spans="2:10">
      <c r="B41" s="14" t="s">
        <v>160</v>
      </c>
      <c r="C41" s="14" t="s">
        <v>196</v>
      </c>
      <c r="D41" s="14" t="s">
        <v>197</v>
      </c>
      <c r="E41" s="14" t="s">
        <v>173</v>
      </c>
      <c r="F41" s="14" t="s">
        <v>164</v>
      </c>
      <c r="G41" s="15">
        <v>5413149960688</v>
      </c>
      <c r="H41" s="14" t="s">
        <v>220</v>
      </c>
      <c r="I41" s="19">
        <v>1569.2307692307693</v>
      </c>
      <c r="J41" s="18">
        <v>45686.276923076919</v>
      </c>
    </row>
    <row r="42" spans="2:10">
      <c r="B42" s="14" t="s">
        <v>160</v>
      </c>
      <c r="C42" s="14" t="s">
        <v>196</v>
      </c>
      <c r="D42" s="14" t="s">
        <v>197</v>
      </c>
      <c r="E42" s="14" t="s">
        <v>173</v>
      </c>
      <c r="F42" s="14" t="s">
        <v>202</v>
      </c>
      <c r="G42" s="15">
        <v>5413149960718</v>
      </c>
      <c r="H42" s="14" t="s">
        <v>221</v>
      </c>
      <c r="I42" s="19">
        <v>2920.9230769230771</v>
      </c>
      <c r="J42" s="18">
        <v>131112.70769230771</v>
      </c>
    </row>
    <row r="43" spans="2:10">
      <c r="B43" s="14" t="s">
        <v>160</v>
      </c>
      <c r="C43" s="14" t="s">
        <v>196</v>
      </c>
      <c r="D43" s="14" t="s">
        <v>197</v>
      </c>
      <c r="E43" s="14" t="s">
        <v>173</v>
      </c>
      <c r="F43" s="14" t="s">
        <v>208</v>
      </c>
      <c r="G43" s="15">
        <v>5413149960749</v>
      </c>
      <c r="H43" s="14" t="s">
        <v>222</v>
      </c>
      <c r="I43" s="19">
        <v>1691.2307692307693</v>
      </c>
      <c r="J43" s="18">
        <v>109455.38461538458</v>
      </c>
    </row>
    <row r="44" spans="2:10">
      <c r="B44" s="14" t="s">
        <v>160</v>
      </c>
      <c r="C44" s="14" t="s">
        <v>223</v>
      </c>
      <c r="D44" s="14" t="s">
        <v>224</v>
      </c>
      <c r="E44" s="14" t="s">
        <v>225</v>
      </c>
      <c r="F44" s="14" t="s">
        <v>202</v>
      </c>
      <c r="G44" s="15">
        <v>8594018041633</v>
      </c>
      <c r="H44" s="14" t="s">
        <v>226</v>
      </c>
      <c r="I44" s="19">
        <v>84.222222222222229</v>
      </c>
      <c r="J44" s="18">
        <v>2388.6</v>
      </c>
    </row>
    <row r="45" spans="2:10">
      <c r="B45" s="14" t="s">
        <v>160</v>
      </c>
      <c r="C45" s="14" t="s">
        <v>227</v>
      </c>
      <c r="D45" s="14" t="s">
        <v>141</v>
      </c>
      <c r="E45" s="14" t="s">
        <v>225</v>
      </c>
      <c r="F45" s="14" t="s">
        <v>202</v>
      </c>
      <c r="G45" s="15">
        <v>8594031179559</v>
      </c>
      <c r="H45" s="14" t="s">
        <v>228</v>
      </c>
      <c r="I45" s="19">
        <v>3137.8461538461538</v>
      </c>
      <c r="J45" s="18">
        <v>35131.646153846159</v>
      </c>
    </row>
    <row r="46" spans="2:10">
      <c r="B46" s="14" t="s">
        <v>160</v>
      </c>
      <c r="C46" s="14" t="s">
        <v>229</v>
      </c>
      <c r="D46" s="14" t="s">
        <v>230</v>
      </c>
      <c r="E46" s="14" t="s">
        <v>163</v>
      </c>
      <c r="F46" s="14" t="s">
        <v>164</v>
      </c>
      <c r="G46" s="15">
        <v>5412533003314</v>
      </c>
      <c r="H46" s="14" t="s">
        <v>231</v>
      </c>
      <c r="I46" s="19">
        <v>216.76923076923077</v>
      </c>
      <c r="J46" s="18">
        <v>12335.553846153845</v>
      </c>
    </row>
    <row r="47" spans="2:10">
      <c r="B47" s="14" t="s">
        <v>160</v>
      </c>
      <c r="C47" s="14" t="s">
        <v>229</v>
      </c>
      <c r="D47" s="14" t="s">
        <v>230</v>
      </c>
      <c r="E47" s="14" t="s">
        <v>163</v>
      </c>
      <c r="F47" s="14" t="s">
        <v>202</v>
      </c>
      <c r="G47" s="15">
        <v>5412533003321</v>
      </c>
      <c r="H47" s="14" t="s">
        <v>232</v>
      </c>
      <c r="I47" s="19">
        <v>134.92307692307693</v>
      </c>
      <c r="J47" s="18">
        <v>11560.969230769231</v>
      </c>
    </row>
    <row r="48" spans="2:10">
      <c r="B48" s="14" t="s">
        <v>160</v>
      </c>
      <c r="C48" s="14" t="s">
        <v>229</v>
      </c>
      <c r="D48" s="14" t="s">
        <v>230</v>
      </c>
      <c r="E48" s="14" t="s">
        <v>163</v>
      </c>
      <c r="F48" s="14" t="s">
        <v>164</v>
      </c>
      <c r="G48" s="15">
        <v>5412533009842</v>
      </c>
      <c r="H48" s="14" t="s">
        <v>233</v>
      </c>
      <c r="I48" s="19">
        <v>58.666666666666664</v>
      </c>
      <c r="J48" s="18">
        <v>3514.1333333333337</v>
      </c>
    </row>
    <row r="49" spans="2:10">
      <c r="B49" s="14" t="s">
        <v>160</v>
      </c>
      <c r="C49" s="14" t="s">
        <v>234</v>
      </c>
      <c r="D49" s="14" t="s">
        <v>235</v>
      </c>
      <c r="E49" s="14" t="s">
        <v>225</v>
      </c>
      <c r="F49" s="14" t="s">
        <v>202</v>
      </c>
      <c r="G49" s="15">
        <v>8595025800572</v>
      </c>
      <c r="H49" s="14" t="s">
        <v>236</v>
      </c>
      <c r="I49" s="19">
        <v>453.53846153846155</v>
      </c>
      <c r="J49" s="18">
        <v>11516.33846153846</v>
      </c>
    </row>
    <row r="50" spans="2:10">
      <c r="B50" s="14" t="s">
        <v>160</v>
      </c>
      <c r="C50" s="14" t="s">
        <v>234</v>
      </c>
      <c r="D50" s="14" t="s">
        <v>235</v>
      </c>
      <c r="E50" s="14" t="s">
        <v>225</v>
      </c>
      <c r="F50" s="14" t="s">
        <v>202</v>
      </c>
      <c r="G50" s="15">
        <v>8595025800589</v>
      </c>
      <c r="H50" s="14" t="s">
        <v>237</v>
      </c>
      <c r="I50" s="19">
        <v>609.84615384615381</v>
      </c>
      <c r="J50" s="18">
        <v>15783.061538461538</v>
      </c>
    </row>
    <row r="51" spans="2:10">
      <c r="B51" s="14" t="s">
        <v>160</v>
      </c>
      <c r="C51" s="14" t="s">
        <v>238</v>
      </c>
      <c r="D51" s="14" t="s">
        <v>239</v>
      </c>
      <c r="E51" s="14" t="s">
        <v>225</v>
      </c>
      <c r="F51" s="14" t="s">
        <v>202</v>
      </c>
      <c r="G51" s="15">
        <v>8595030057206</v>
      </c>
      <c r="H51" s="14" t="s">
        <v>240</v>
      </c>
      <c r="I51" s="19">
        <v>20</v>
      </c>
      <c r="J51" s="18">
        <v>455.2</v>
      </c>
    </row>
    <row r="52" spans="2:10">
      <c r="B52" s="14" t="s">
        <v>160</v>
      </c>
      <c r="C52" s="14" t="s">
        <v>238</v>
      </c>
      <c r="D52" s="14" t="s">
        <v>239</v>
      </c>
      <c r="E52" s="14" t="s">
        <v>225</v>
      </c>
      <c r="F52" s="14" t="s">
        <v>202</v>
      </c>
      <c r="G52" s="15">
        <v>8595030057237</v>
      </c>
      <c r="H52" s="14" t="s">
        <v>241</v>
      </c>
      <c r="I52" s="19">
        <v>34.545454545454547</v>
      </c>
      <c r="J52" s="18">
        <v>786.36363636363637</v>
      </c>
    </row>
    <row r="53" spans="2:10">
      <c r="B53" s="14" t="s">
        <v>160</v>
      </c>
      <c r="C53" s="14" t="s">
        <v>238</v>
      </c>
      <c r="D53" s="14" t="s">
        <v>239</v>
      </c>
      <c r="E53" s="14" t="s">
        <v>225</v>
      </c>
      <c r="F53" s="14" t="s">
        <v>202</v>
      </c>
      <c r="G53" s="15">
        <v>8595030057244</v>
      </c>
      <c r="H53" s="14" t="s">
        <v>242</v>
      </c>
      <c r="I53" s="19">
        <v>32.4</v>
      </c>
      <c r="J53" s="18">
        <v>737.16000000000008</v>
      </c>
    </row>
    <row r="54" spans="2:10">
      <c r="B54" s="14" t="s">
        <v>160</v>
      </c>
      <c r="C54" s="14" t="s">
        <v>243</v>
      </c>
      <c r="D54" s="14" t="s">
        <v>244</v>
      </c>
      <c r="E54" s="14" t="s">
        <v>225</v>
      </c>
      <c r="F54" s="14" t="s">
        <v>164</v>
      </c>
      <c r="G54" s="15">
        <v>8594004374011</v>
      </c>
      <c r="H54" s="14" t="s">
        <v>245</v>
      </c>
      <c r="I54" s="19">
        <v>665.84615384615381</v>
      </c>
      <c r="J54" s="18">
        <v>13239.184615384613</v>
      </c>
    </row>
    <row r="55" spans="2:10">
      <c r="B55" s="14" t="s">
        <v>160</v>
      </c>
      <c r="C55" s="14" t="s">
        <v>243</v>
      </c>
      <c r="D55" s="14" t="s">
        <v>244</v>
      </c>
      <c r="E55" s="14" t="s">
        <v>225</v>
      </c>
      <c r="F55" s="14" t="s">
        <v>164</v>
      </c>
      <c r="G55" s="15">
        <v>8594004374554</v>
      </c>
      <c r="H55" s="14" t="s">
        <v>246</v>
      </c>
      <c r="I55" s="19">
        <v>563.84615384615381</v>
      </c>
      <c r="J55" s="18">
        <v>11214.999999999998</v>
      </c>
    </row>
  </sheetData>
  <mergeCells count="1">
    <mergeCell ref="I2:J2"/>
  </mergeCells>
  <pageMargins left="0.7" right="0.7" top="0.75" bottom="0.75" header="0.3" footer="0.3"/>
  <headerFooter>
    <oddHeader>&amp;R&amp;"Calibri"&amp;10&amp;K000000 Business Use&amp;1#_x000D_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J63"/>
  <sheetViews>
    <sheetView workbookViewId="0">
      <selection activeCell="E19" sqref="E19"/>
    </sheetView>
  </sheetViews>
  <sheetFormatPr defaultColWidth="9.140625" defaultRowHeight="14.45"/>
  <cols>
    <col min="1" max="1" width="9.140625" style="1"/>
    <col min="2" max="2" width="27.85546875" style="1" bestFit="1" customWidth="1"/>
    <col min="3" max="3" width="27.42578125" style="1" bestFit="1" customWidth="1"/>
    <col min="4" max="4" width="21" style="1" bestFit="1" customWidth="1"/>
    <col min="5" max="5" width="27.85546875" style="1" customWidth="1"/>
    <col min="6" max="6" width="15.5703125" style="1" bestFit="1" customWidth="1"/>
    <col min="7" max="7" width="44.85546875" style="1" bestFit="1" customWidth="1"/>
    <col min="8" max="9" width="13.85546875" style="1" customWidth="1"/>
    <col min="10" max="16384" width="9.140625" style="1"/>
  </cols>
  <sheetData>
    <row r="2" spans="2:9">
      <c r="H2" s="118" t="s">
        <v>150</v>
      </c>
      <c r="I2" s="118"/>
    </row>
    <row r="3" spans="2:9" s="4" customFormat="1">
      <c r="B3" s="6" t="s">
        <v>151</v>
      </c>
      <c r="C3" s="6" t="s">
        <v>152</v>
      </c>
      <c r="D3" s="6" t="s">
        <v>153</v>
      </c>
      <c r="E3" s="6" t="s">
        <v>154</v>
      </c>
      <c r="F3" s="6" t="s">
        <v>156</v>
      </c>
      <c r="G3" s="6" t="s">
        <v>157</v>
      </c>
      <c r="H3" s="6" t="s">
        <v>158</v>
      </c>
      <c r="I3" s="6" t="s">
        <v>159</v>
      </c>
    </row>
    <row r="4" spans="2:9">
      <c r="B4" s="14" t="s">
        <v>247</v>
      </c>
      <c r="C4" s="14" t="s">
        <v>248</v>
      </c>
      <c r="D4" s="14" t="s">
        <v>249</v>
      </c>
      <c r="E4" s="14"/>
      <c r="F4" s="15">
        <v>8595000910692</v>
      </c>
      <c r="G4" s="14" t="s">
        <v>250</v>
      </c>
      <c r="H4" s="19">
        <v>219.69230769230768</v>
      </c>
      <c r="I4" s="18">
        <v>12267.49230769231</v>
      </c>
    </row>
    <row r="5" spans="2:9">
      <c r="B5" s="14" t="s">
        <v>160</v>
      </c>
      <c r="C5" s="14" t="s">
        <v>161</v>
      </c>
      <c r="D5" s="14" t="s">
        <v>162</v>
      </c>
      <c r="E5" s="14"/>
      <c r="F5" s="15">
        <v>5010159891843</v>
      </c>
      <c r="G5" s="14" t="s">
        <v>251</v>
      </c>
      <c r="H5" s="19">
        <v>78</v>
      </c>
      <c r="I5" s="18">
        <v>3207.2571428571432</v>
      </c>
    </row>
    <row r="6" spans="2:9">
      <c r="B6" s="14" t="s">
        <v>160</v>
      </c>
      <c r="C6" s="14" t="s">
        <v>166</v>
      </c>
      <c r="D6" s="14" t="s">
        <v>167</v>
      </c>
      <c r="E6" s="14"/>
      <c r="F6" s="15">
        <v>8594005475755</v>
      </c>
      <c r="G6" s="14" t="s">
        <v>252</v>
      </c>
      <c r="H6" s="19">
        <v>78.92307692307692</v>
      </c>
      <c r="I6" s="18">
        <v>4719.1999999999989</v>
      </c>
    </row>
    <row r="7" spans="2:9">
      <c r="B7" s="14" t="s">
        <v>160</v>
      </c>
      <c r="C7" s="14" t="s">
        <v>169</v>
      </c>
      <c r="D7" s="14" t="s">
        <v>170</v>
      </c>
      <c r="E7" s="14"/>
      <c r="F7" s="15">
        <v>90004865</v>
      </c>
      <c r="G7" s="14" t="s">
        <v>253</v>
      </c>
      <c r="H7" s="19">
        <v>4</v>
      </c>
      <c r="I7" s="18">
        <v>60</v>
      </c>
    </row>
    <row r="8" spans="2:9">
      <c r="B8" s="14" t="s">
        <v>160</v>
      </c>
      <c r="C8" s="14" t="s">
        <v>169</v>
      </c>
      <c r="D8" s="14" t="s">
        <v>170</v>
      </c>
      <c r="E8" s="14"/>
      <c r="F8" s="15">
        <v>90005602</v>
      </c>
      <c r="G8" s="14" t="s">
        <v>254</v>
      </c>
      <c r="H8" s="19">
        <v>1482.3076923076924</v>
      </c>
      <c r="I8" s="18">
        <v>34019.999999999993</v>
      </c>
    </row>
    <row r="9" spans="2:9">
      <c r="B9" s="14" t="s">
        <v>160</v>
      </c>
      <c r="C9" s="14" t="s">
        <v>169</v>
      </c>
      <c r="D9" s="14" t="s">
        <v>170</v>
      </c>
      <c r="E9" s="14"/>
      <c r="F9" s="15">
        <v>90005688</v>
      </c>
      <c r="G9" s="14" t="s">
        <v>255</v>
      </c>
      <c r="H9" s="19">
        <v>365.53846153846155</v>
      </c>
      <c r="I9" s="18">
        <v>14651.276923076923</v>
      </c>
    </row>
    <row r="10" spans="2:9">
      <c r="B10" s="14" t="s">
        <v>160</v>
      </c>
      <c r="C10" s="14" t="s">
        <v>169</v>
      </c>
      <c r="D10" s="14" t="s">
        <v>170</v>
      </c>
      <c r="E10" s="14"/>
      <c r="F10" s="15">
        <v>90005701</v>
      </c>
      <c r="G10" s="14" t="s">
        <v>256</v>
      </c>
      <c r="H10" s="19">
        <v>645</v>
      </c>
      <c r="I10" s="18">
        <v>30520.5</v>
      </c>
    </row>
    <row r="11" spans="2:9">
      <c r="B11" s="14" t="s">
        <v>160</v>
      </c>
      <c r="C11" s="14" t="s">
        <v>169</v>
      </c>
      <c r="D11" s="14" t="s">
        <v>170</v>
      </c>
      <c r="E11" s="14"/>
      <c r="F11" s="15">
        <v>90005718</v>
      </c>
      <c r="G11" s="14" t="s">
        <v>257</v>
      </c>
      <c r="H11" s="19">
        <v>1493.6923076923076</v>
      </c>
      <c r="I11" s="18">
        <v>64188.86153846154</v>
      </c>
    </row>
    <row r="12" spans="2:9">
      <c r="B12" s="14" t="s">
        <v>160</v>
      </c>
      <c r="C12" s="14" t="s">
        <v>169</v>
      </c>
      <c r="D12" s="14" t="s">
        <v>170</v>
      </c>
      <c r="E12" s="14"/>
      <c r="F12" s="15">
        <v>90407024</v>
      </c>
      <c r="G12" s="14" t="s">
        <v>258</v>
      </c>
      <c r="H12" s="19">
        <v>2123.2307692307691</v>
      </c>
      <c r="I12" s="18">
        <v>49798.276923076904</v>
      </c>
    </row>
    <row r="13" spans="2:9">
      <c r="B13" s="14" t="s">
        <v>160</v>
      </c>
      <c r="C13" s="14" t="s">
        <v>169</v>
      </c>
      <c r="D13" s="14" t="s">
        <v>170</v>
      </c>
      <c r="E13" s="14"/>
      <c r="F13" s="15">
        <v>90407147</v>
      </c>
      <c r="G13" s="14" t="s">
        <v>259</v>
      </c>
      <c r="H13" s="19">
        <v>651.53846153846155</v>
      </c>
      <c r="I13" s="18">
        <v>27393.799999999992</v>
      </c>
    </row>
    <row r="14" spans="2:9">
      <c r="B14" s="14" t="s">
        <v>160</v>
      </c>
      <c r="C14" s="14" t="s">
        <v>169</v>
      </c>
      <c r="D14" s="14" t="s">
        <v>170</v>
      </c>
      <c r="E14" s="14"/>
      <c r="F14" s="15">
        <v>90407154</v>
      </c>
      <c r="G14" s="14" t="s">
        <v>260</v>
      </c>
      <c r="H14" s="19">
        <v>249.23076923076923</v>
      </c>
      <c r="I14" s="18">
        <v>9840.7230769230791</v>
      </c>
    </row>
    <row r="15" spans="2:9">
      <c r="B15" s="14" t="s">
        <v>160</v>
      </c>
      <c r="C15" s="14" t="s">
        <v>169</v>
      </c>
      <c r="D15" s="14" t="s">
        <v>170</v>
      </c>
      <c r="E15" s="14"/>
      <c r="F15" s="15">
        <v>90407161</v>
      </c>
      <c r="G15" s="14" t="s">
        <v>261</v>
      </c>
      <c r="H15" s="19">
        <v>518.55999999999995</v>
      </c>
      <c r="I15" s="18">
        <v>19095.935999999998</v>
      </c>
    </row>
    <row r="16" spans="2:9">
      <c r="B16" s="14" t="s">
        <v>160</v>
      </c>
      <c r="C16" s="14" t="s">
        <v>169</v>
      </c>
      <c r="D16" s="14" t="s">
        <v>170</v>
      </c>
      <c r="E16" s="14"/>
      <c r="F16" s="15">
        <v>90407239</v>
      </c>
      <c r="G16" s="14" t="s">
        <v>262</v>
      </c>
      <c r="H16" s="19">
        <v>1707.0769230769231</v>
      </c>
      <c r="I16" s="18">
        <v>74344.507692307685</v>
      </c>
    </row>
    <row r="17" spans="2:10">
      <c r="B17" s="14" t="s">
        <v>160</v>
      </c>
      <c r="C17" s="14" t="s">
        <v>169</v>
      </c>
      <c r="D17" s="14" t="s">
        <v>170</v>
      </c>
      <c r="E17" s="14"/>
      <c r="F17" s="15">
        <v>90407246</v>
      </c>
      <c r="G17" s="14" t="s">
        <v>263</v>
      </c>
      <c r="H17" s="19">
        <v>607.42857142857144</v>
      </c>
      <c r="I17" s="18">
        <v>27776.399999999998</v>
      </c>
    </row>
    <row r="18" spans="2:10">
      <c r="B18" s="14" t="s">
        <v>160</v>
      </c>
      <c r="C18" s="14" t="s">
        <v>169</v>
      </c>
      <c r="D18" s="14" t="s">
        <v>170</v>
      </c>
      <c r="E18" s="14"/>
      <c r="F18" s="15">
        <v>90407949</v>
      </c>
      <c r="G18" s="14" t="s">
        <v>189</v>
      </c>
      <c r="H18" s="19">
        <v>472.72727272727275</v>
      </c>
      <c r="I18" s="18">
        <v>19057.309090909093</v>
      </c>
    </row>
    <row r="19" spans="2:10">
      <c r="B19" s="14" t="s">
        <v>160</v>
      </c>
      <c r="C19" s="14" t="s">
        <v>169</v>
      </c>
      <c r="D19" s="14" t="s">
        <v>170</v>
      </c>
      <c r="E19" s="14"/>
      <c r="F19" s="15">
        <v>90408021</v>
      </c>
      <c r="G19" s="14" t="s">
        <v>264</v>
      </c>
      <c r="H19" s="19">
        <v>442.92307692307691</v>
      </c>
      <c r="I19" s="18">
        <v>17349.384615384621</v>
      </c>
    </row>
    <row r="20" spans="2:10">
      <c r="B20" s="14" t="s">
        <v>160</v>
      </c>
      <c r="C20" s="14" t="s">
        <v>169</v>
      </c>
      <c r="D20" s="14" t="s">
        <v>170</v>
      </c>
      <c r="E20" s="14"/>
      <c r="F20" s="15">
        <v>90408038</v>
      </c>
      <c r="G20" s="14" t="s">
        <v>265</v>
      </c>
      <c r="H20" s="19">
        <v>243</v>
      </c>
      <c r="I20" s="18">
        <v>9089.6</v>
      </c>
    </row>
    <row r="21" spans="2:10">
      <c r="B21" s="14" t="s">
        <v>160</v>
      </c>
      <c r="C21" s="14" t="s">
        <v>169</v>
      </c>
      <c r="D21" s="14" t="s">
        <v>170</v>
      </c>
      <c r="E21" s="14"/>
      <c r="F21" s="15">
        <v>90408045</v>
      </c>
      <c r="G21" s="14" t="s">
        <v>266</v>
      </c>
      <c r="H21" s="19">
        <v>557.91999999999996</v>
      </c>
      <c r="I21" s="18">
        <v>19930.8</v>
      </c>
    </row>
    <row r="22" spans="2:10">
      <c r="B22" s="14" t="s">
        <v>160</v>
      </c>
      <c r="C22" s="14" t="s">
        <v>193</v>
      </c>
      <c r="D22" s="14" t="s">
        <v>267</v>
      </c>
      <c r="E22" s="14"/>
      <c r="F22" s="15">
        <v>4009175165213</v>
      </c>
      <c r="G22" s="14" t="s">
        <v>268</v>
      </c>
      <c r="H22" s="19">
        <v>296.76923076923077</v>
      </c>
      <c r="I22" s="18">
        <v>15727.061538461538</v>
      </c>
    </row>
    <row r="23" spans="2:10">
      <c r="B23" s="21" t="s">
        <v>160</v>
      </c>
      <c r="C23" s="21" t="s">
        <v>196</v>
      </c>
      <c r="D23" s="21" t="s">
        <v>197</v>
      </c>
      <c r="E23" s="21"/>
      <c r="F23" s="22">
        <v>4015600393335</v>
      </c>
      <c r="G23" s="21" t="s">
        <v>269</v>
      </c>
      <c r="H23" s="23">
        <v>525</v>
      </c>
      <c r="I23" s="24">
        <v>19843.600000000002</v>
      </c>
      <c r="J23" s="1" t="s">
        <v>270</v>
      </c>
    </row>
    <row r="24" spans="2:10">
      <c r="B24" s="21" t="s">
        <v>160</v>
      </c>
      <c r="C24" s="21" t="s">
        <v>196</v>
      </c>
      <c r="D24" s="21" t="s">
        <v>197</v>
      </c>
      <c r="E24" s="21"/>
      <c r="F24" s="22">
        <v>4015600393793</v>
      </c>
      <c r="G24" s="21" t="s">
        <v>271</v>
      </c>
      <c r="H24" s="23">
        <v>500</v>
      </c>
      <c r="I24" s="24">
        <v>18962.099999999999</v>
      </c>
      <c r="J24" s="1" t="s">
        <v>270</v>
      </c>
    </row>
    <row r="25" spans="2:10">
      <c r="B25" s="21" t="s">
        <v>160</v>
      </c>
      <c r="C25" s="21" t="s">
        <v>196</v>
      </c>
      <c r="D25" s="21" t="s">
        <v>197</v>
      </c>
      <c r="E25" s="21"/>
      <c r="F25" s="22">
        <v>4015600393861</v>
      </c>
      <c r="G25" s="21" t="s">
        <v>272</v>
      </c>
      <c r="H25" s="23">
        <v>1316</v>
      </c>
      <c r="I25" s="24">
        <v>57685.5</v>
      </c>
      <c r="J25" s="1" t="s">
        <v>270</v>
      </c>
    </row>
    <row r="26" spans="2:10">
      <c r="B26" s="21" t="s">
        <v>160</v>
      </c>
      <c r="C26" s="21" t="s">
        <v>196</v>
      </c>
      <c r="D26" s="21" t="s">
        <v>197</v>
      </c>
      <c r="E26" s="21"/>
      <c r="F26" s="22">
        <v>4015600393915</v>
      </c>
      <c r="G26" s="21" t="s">
        <v>273</v>
      </c>
      <c r="H26" s="23">
        <v>1108</v>
      </c>
      <c r="I26" s="24">
        <v>48490.3</v>
      </c>
      <c r="J26" s="1" t="s">
        <v>270</v>
      </c>
    </row>
    <row r="27" spans="2:10">
      <c r="B27" s="14" t="s">
        <v>160</v>
      </c>
      <c r="C27" s="14" t="s">
        <v>196</v>
      </c>
      <c r="D27" s="14" t="s">
        <v>274</v>
      </c>
      <c r="E27" s="14"/>
      <c r="F27" s="15">
        <v>5410076183067</v>
      </c>
      <c r="G27" s="14" t="s">
        <v>275</v>
      </c>
      <c r="H27" s="19">
        <v>307.23076923076923</v>
      </c>
      <c r="I27" s="18">
        <v>10530.000000000002</v>
      </c>
    </row>
    <row r="28" spans="2:10">
      <c r="B28" s="14" t="s">
        <v>160</v>
      </c>
      <c r="C28" s="14" t="s">
        <v>196</v>
      </c>
      <c r="D28" s="14" t="s">
        <v>274</v>
      </c>
      <c r="E28" s="14"/>
      <c r="F28" s="15">
        <v>5410076183098</v>
      </c>
      <c r="G28" s="14" t="s">
        <v>276</v>
      </c>
      <c r="H28" s="19">
        <v>700.46153846153845</v>
      </c>
      <c r="I28" s="18">
        <v>24150.969230769228</v>
      </c>
    </row>
    <row r="29" spans="2:10" s="2" customFormat="1">
      <c r="B29" s="21" t="s">
        <v>160</v>
      </c>
      <c r="C29" s="21" t="s">
        <v>196</v>
      </c>
      <c r="D29" s="21" t="s">
        <v>274</v>
      </c>
      <c r="E29" s="21"/>
      <c r="F29" s="22">
        <v>5410076183166</v>
      </c>
      <c r="G29" s="21" t="s">
        <v>277</v>
      </c>
      <c r="H29" s="23">
        <v>429.38461538461536</v>
      </c>
      <c r="I29" s="24">
        <v>19610.461538461539</v>
      </c>
      <c r="J29" s="2" t="s">
        <v>270</v>
      </c>
    </row>
    <row r="30" spans="2:10" s="2" customFormat="1">
      <c r="B30" s="21" t="s">
        <v>160</v>
      </c>
      <c r="C30" s="21" t="s">
        <v>196</v>
      </c>
      <c r="D30" s="21" t="s">
        <v>274</v>
      </c>
      <c r="E30" s="21"/>
      <c r="F30" s="22">
        <v>5410076183210</v>
      </c>
      <c r="G30" s="21" t="s">
        <v>278</v>
      </c>
      <c r="H30" s="23">
        <v>702.30769230769226</v>
      </c>
      <c r="I30" s="24">
        <v>32398.338461538464</v>
      </c>
      <c r="J30" s="2" t="s">
        <v>270</v>
      </c>
    </row>
    <row r="31" spans="2:10">
      <c r="B31" s="14" t="s">
        <v>160</v>
      </c>
      <c r="C31" s="14" t="s">
        <v>196</v>
      </c>
      <c r="D31" s="14" t="s">
        <v>274</v>
      </c>
      <c r="E31" s="14"/>
      <c r="F31" s="15">
        <v>5410076808137</v>
      </c>
      <c r="G31" s="14" t="s">
        <v>279</v>
      </c>
      <c r="H31" s="19">
        <v>527.53846153846155</v>
      </c>
      <c r="I31" s="18">
        <v>19448.784615384615</v>
      </c>
    </row>
    <row r="32" spans="2:10" s="2" customFormat="1">
      <c r="B32" s="21" t="s">
        <v>160</v>
      </c>
      <c r="C32" s="21" t="s">
        <v>196</v>
      </c>
      <c r="D32" s="21" t="s">
        <v>274</v>
      </c>
      <c r="E32" s="21"/>
      <c r="F32" s="22">
        <v>5410076808168</v>
      </c>
      <c r="G32" s="21" t="s">
        <v>280</v>
      </c>
      <c r="H32" s="23">
        <v>881.07692307692309</v>
      </c>
      <c r="I32" s="24">
        <v>40492.615384615383</v>
      </c>
      <c r="J32" s="2" t="s">
        <v>270</v>
      </c>
    </row>
    <row r="33" spans="2:9">
      <c r="B33" s="14" t="s">
        <v>160</v>
      </c>
      <c r="C33" s="14" t="s">
        <v>196</v>
      </c>
      <c r="D33" s="14" t="s">
        <v>197</v>
      </c>
      <c r="E33" s="14"/>
      <c r="F33" s="15">
        <v>5413149136977</v>
      </c>
      <c r="G33" s="14" t="s">
        <v>281</v>
      </c>
      <c r="H33" s="19">
        <v>5062.7692307692305</v>
      </c>
      <c r="I33" s="18">
        <v>226727.04615384614</v>
      </c>
    </row>
    <row r="34" spans="2:9">
      <c r="B34" s="14" t="s">
        <v>160</v>
      </c>
      <c r="C34" s="14" t="s">
        <v>196</v>
      </c>
      <c r="D34" s="14" t="s">
        <v>197</v>
      </c>
      <c r="E34" s="14"/>
      <c r="F34" s="15">
        <v>5413149136991</v>
      </c>
      <c r="G34" s="14" t="s">
        <v>282</v>
      </c>
      <c r="H34" s="19">
        <v>4</v>
      </c>
      <c r="I34" s="18">
        <v>199.6</v>
      </c>
    </row>
    <row r="35" spans="2:9">
      <c r="B35" s="14" t="s">
        <v>160</v>
      </c>
      <c r="C35" s="14" t="s">
        <v>196</v>
      </c>
      <c r="D35" s="14" t="s">
        <v>197</v>
      </c>
      <c r="E35" s="14"/>
      <c r="F35" s="15">
        <v>5413149137011</v>
      </c>
      <c r="G35" s="14" t="s">
        <v>283</v>
      </c>
      <c r="H35" s="19">
        <v>2178.3076923076924</v>
      </c>
      <c r="I35" s="18">
        <v>97197.984615384601</v>
      </c>
    </row>
    <row r="36" spans="2:9">
      <c r="B36" s="14" t="s">
        <v>160</v>
      </c>
      <c r="C36" s="14" t="s">
        <v>196</v>
      </c>
      <c r="D36" s="14" t="s">
        <v>197</v>
      </c>
      <c r="E36" s="14"/>
      <c r="F36" s="15">
        <v>5413149137059</v>
      </c>
      <c r="G36" s="14" t="s">
        <v>284</v>
      </c>
      <c r="H36" s="19">
        <v>2733.2307692307691</v>
      </c>
      <c r="I36" s="18">
        <v>79974.461538461546</v>
      </c>
    </row>
    <row r="37" spans="2:9">
      <c r="B37" s="14" t="s">
        <v>160</v>
      </c>
      <c r="C37" s="14" t="s">
        <v>196</v>
      </c>
      <c r="D37" s="14" t="s">
        <v>197</v>
      </c>
      <c r="E37" s="14"/>
      <c r="F37" s="15">
        <v>5413149137097</v>
      </c>
      <c r="G37" s="14" t="s">
        <v>285</v>
      </c>
      <c r="H37" s="19">
        <v>1060.7692307692307</v>
      </c>
      <c r="I37" s="18">
        <v>30961.676923076917</v>
      </c>
    </row>
    <row r="38" spans="2:9">
      <c r="B38" s="14" t="s">
        <v>160</v>
      </c>
      <c r="C38" s="14" t="s">
        <v>196</v>
      </c>
      <c r="D38" s="14" t="s">
        <v>197</v>
      </c>
      <c r="E38" s="14"/>
      <c r="F38" s="15">
        <v>5413149225800</v>
      </c>
      <c r="G38" s="14" t="s">
        <v>286</v>
      </c>
      <c r="H38" s="19">
        <v>2974.9230769230771</v>
      </c>
      <c r="I38" s="18">
        <v>191997.29230769226</v>
      </c>
    </row>
    <row r="39" spans="2:9">
      <c r="B39" s="14" t="s">
        <v>160</v>
      </c>
      <c r="C39" s="14" t="s">
        <v>196</v>
      </c>
      <c r="D39" s="14" t="s">
        <v>197</v>
      </c>
      <c r="E39" s="14"/>
      <c r="F39" s="15">
        <v>5413149225862</v>
      </c>
      <c r="G39" s="14" t="s">
        <v>287</v>
      </c>
      <c r="H39" s="19">
        <v>1158.9230769230769</v>
      </c>
      <c r="I39" s="18">
        <v>74639.046153846153</v>
      </c>
    </row>
    <row r="40" spans="2:9">
      <c r="B40" s="14" t="s">
        <v>160</v>
      </c>
      <c r="C40" s="14" t="s">
        <v>196</v>
      </c>
      <c r="D40" s="14" t="s">
        <v>197</v>
      </c>
      <c r="E40" s="14"/>
      <c r="F40" s="15">
        <v>5413149233836</v>
      </c>
      <c r="G40" s="14" t="s">
        <v>288</v>
      </c>
      <c r="H40" s="19">
        <v>896</v>
      </c>
      <c r="I40" s="18">
        <v>38745.93846153847</v>
      </c>
    </row>
    <row r="41" spans="2:9">
      <c r="B41" s="14" t="s">
        <v>160</v>
      </c>
      <c r="C41" s="14" t="s">
        <v>196</v>
      </c>
      <c r="D41" s="14" t="s">
        <v>197</v>
      </c>
      <c r="E41" s="14"/>
      <c r="F41" s="15">
        <v>5413149233867</v>
      </c>
      <c r="G41" s="14" t="s">
        <v>289</v>
      </c>
      <c r="H41" s="19">
        <v>268.15384615384613</v>
      </c>
      <c r="I41" s="18">
        <v>7805.5076923076931</v>
      </c>
    </row>
    <row r="42" spans="2:9">
      <c r="B42" s="14" t="s">
        <v>160</v>
      </c>
      <c r="C42" s="14" t="s">
        <v>196</v>
      </c>
      <c r="D42" s="14" t="s">
        <v>197</v>
      </c>
      <c r="E42" s="14"/>
      <c r="F42" s="15">
        <v>5413149284272</v>
      </c>
      <c r="G42" s="14" t="s">
        <v>290</v>
      </c>
      <c r="H42" s="19">
        <v>839.69230769230774</v>
      </c>
      <c r="I42" s="18">
        <v>53393.323076923079</v>
      </c>
    </row>
    <row r="43" spans="2:9">
      <c r="B43" s="14" t="s">
        <v>160</v>
      </c>
      <c r="C43" s="14" t="s">
        <v>196</v>
      </c>
      <c r="D43" s="14" t="s">
        <v>197</v>
      </c>
      <c r="E43" s="14"/>
      <c r="F43" s="15">
        <v>5413149348790</v>
      </c>
      <c r="G43" s="14" t="s">
        <v>291</v>
      </c>
      <c r="H43" s="19">
        <v>1315.5384615384614</v>
      </c>
      <c r="I43" s="18">
        <v>38463.646153846144</v>
      </c>
    </row>
    <row r="44" spans="2:9">
      <c r="B44" s="14" t="s">
        <v>160</v>
      </c>
      <c r="C44" s="14" t="s">
        <v>196</v>
      </c>
      <c r="D44" s="14" t="s">
        <v>197</v>
      </c>
      <c r="E44" s="14"/>
      <c r="F44" s="15">
        <v>5413149348837</v>
      </c>
      <c r="G44" s="14" t="s">
        <v>292</v>
      </c>
      <c r="H44" s="19">
        <v>2176.6153846153848</v>
      </c>
      <c r="I44" s="18">
        <v>96454.123076923061</v>
      </c>
    </row>
    <row r="45" spans="2:9">
      <c r="B45" s="14" t="s">
        <v>160</v>
      </c>
      <c r="C45" s="14" t="s">
        <v>196</v>
      </c>
      <c r="D45" s="14" t="s">
        <v>197</v>
      </c>
      <c r="E45" s="14"/>
      <c r="F45" s="15">
        <v>5413149348875</v>
      </c>
      <c r="G45" s="14" t="s">
        <v>293</v>
      </c>
      <c r="H45" s="19">
        <v>1518.3076923076924</v>
      </c>
      <c r="I45" s="18">
        <v>98031.599999999962</v>
      </c>
    </row>
    <row r="46" spans="2:9">
      <c r="B46" s="14" t="s">
        <v>160</v>
      </c>
      <c r="C46" s="14" t="s">
        <v>196</v>
      </c>
      <c r="D46" s="14" t="s">
        <v>197</v>
      </c>
      <c r="E46" s="14"/>
      <c r="F46" s="15">
        <v>5413149457799</v>
      </c>
      <c r="G46" s="14" t="s">
        <v>294</v>
      </c>
      <c r="H46" s="19">
        <v>763.84615384615381</v>
      </c>
      <c r="I46" s="18">
        <v>22279.107692307694</v>
      </c>
    </row>
    <row r="47" spans="2:9">
      <c r="B47" s="14" t="s">
        <v>160</v>
      </c>
      <c r="C47" s="14" t="s">
        <v>196</v>
      </c>
      <c r="D47" s="14" t="s">
        <v>197</v>
      </c>
      <c r="E47" s="14"/>
      <c r="F47" s="15">
        <v>5413149457836</v>
      </c>
      <c r="G47" s="14" t="s">
        <v>295</v>
      </c>
      <c r="H47" s="19">
        <v>1566.3076923076924</v>
      </c>
      <c r="I47" s="18">
        <v>68820.938461538462</v>
      </c>
    </row>
    <row r="48" spans="2:9">
      <c r="B48" s="14" t="s">
        <v>160</v>
      </c>
      <c r="C48" s="14" t="s">
        <v>196</v>
      </c>
      <c r="D48" s="14" t="s">
        <v>197</v>
      </c>
      <c r="E48" s="14"/>
      <c r="F48" s="15">
        <v>5413149457881</v>
      </c>
      <c r="G48" s="14" t="s">
        <v>296</v>
      </c>
      <c r="H48" s="19">
        <v>1271.5384615384614</v>
      </c>
      <c r="I48" s="18">
        <v>80977.87692307691</v>
      </c>
    </row>
    <row r="49" spans="2:9">
      <c r="B49" s="14" t="s">
        <v>160</v>
      </c>
      <c r="C49" s="14" t="s">
        <v>196</v>
      </c>
      <c r="D49" s="14" t="s">
        <v>197</v>
      </c>
      <c r="E49" s="14"/>
      <c r="F49" s="15">
        <v>5413149960688</v>
      </c>
      <c r="G49" s="14" t="s">
        <v>297</v>
      </c>
      <c r="H49" s="19">
        <v>1569.2307692307693</v>
      </c>
      <c r="I49" s="18">
        <v>45686.276923076919</v>
      </c>
    </row>
    <row r="50" spans="2:9">
      <c r="B50" s="14" t="s">
        <v>160</v>
      </c>
      <c r="C50" s="14" t="s">
        <v>196</v>
      </c>
      <c r="D50" s="14" t="s">
        <v>197</v>
      </c>
      <c r="E50" s="14"/>
      <c r="F50" s="15">
        <v>5413149960718</v>
      </c>
      <c r="G50" s="14" t="s">
        <v>298</v>
      </c>
      <c r="H50" s="19">
        <v>2920.9230769230771</v>
      </c>
      <c r="I50" s="18">
        <v>131112.70769230771</v>
      </c>
    </row>
    <row r="51" spans="2:9">
      <c r="B51" s="14" t="s">
        <v>160</v>
      </c>
      <c r="C51" s="14" t="s">
        <v>196</v>
      </c>
      <c r="D51" s="14" t="s">
        <v>197</v>
      </c>
      <c r="E51" s="14"/>
      <c r="F51" s="15">
        <v>5413149960749</v>
      </c>
      <c r="G51" s="14" t="s">
        <v>299</v>
      </c>
      <c r="H51" s="19">
        <v>1691.2307692307693</v>
      </c>
      <c r="I51" s="18">
        <v>109455.38461538458</v>
      </c>
    </row>
    <row r="52" spans="2:9">
      <c r="B52" s="14" t="s">
        <v>160</v>
      </c>
      <c r="C52" s="14" t="s">
        <v>223</v>
      </c>
      <c r="D52" s="14" t="s">
        <v>224</v>
      </c>
      <c r="E52" s="14"/>
      <c r="F52" s="15">
        <v>8594018041633</v>
      </c>
      <c r="G52" s="14" t="s">
        <v>300</v>
      </c>
      <c r="H52" s="19">
        <v>84.222222222222229</v>
      </c>
      <c r="I52" s="18">
        <v>2388.6</v>
      </c>
    </row>
    <row r="53" spans="2:9">
      <c r="B53" s="14" t="s">
        <v>160</v>
      </c>
      <c r="C53" s="14" t="s">
        <v>227</v>
      </c>
      <c r="D53" s="14" t="s">
        <v>141</v>
      </c>
      <c r="E53" s="14"/>
      <c r="F53" s="15">
        <v>8594031179559</v>
      </c>
      <c r="G53" s="14" t="s">
        <v>301</v>
      </c>
      <c r="H53" s="19">
        <v>3137.8461538461538</v>
      </c>
      <c r="I53" s="18">
        <v>35131.646153846159</v>
      </c>
    </row>
    <row r="54" spans="2:9">
      <c r="B54" s="14" t="s">
        <v>160</v>
      </c>
      <c r="C54" s="14" t="s">
        <v>229</v>
      </c>
      <c r="D54" s="14" t="s">
        <v>230</v>
      </c>
      <c r="E54" s="14"/>
      <c r="F54" s="15">
        <v>5412533003314</v>
      </c>
      <c r="G54" s="14" t="s">
        <v>302</v>
      </c>
      <c r="H54" s="19">
        <v>216.76923076923077</v>
      </c>
      <c r="I54" s="18">
        <v>12335.553846153845</v>
      </c>
    </row>
    <row r="55" spans="2:9">
      <c r="B55" s="14" t="s">
        <v>160</v>
      </c>
      <c r="C55" s="14" t="s">
        <v>229</v>
      </c>
      <c r="D55" s="14" t="s">
        <v>230</v>
      </c>
      <c r="E55" s="14"/>
      <c r="F55" s="15">
        <v>5412533003321</v>
      </c>
      <c r="G55" s="14" t="s">
        <v>303</v>
      </c>
      <c r="H55" s="19">
        <v>134.92307692307693</v>
      </c>
      <c r="I55" s="18">
        <v>11560.969230769231</v>
      </c>
    </row>
    <row r="56" spans="2:9">
      <c r="B56" s="14" t="s">
        <v>160</v>
      </c>
      <c r="C56" s="14" t="s">
        <v>229</v>
      </c>
      <c r="D56" s="14" t="s">
        <v>230</v>
      </c>
      <c r="E56" s="14"/>
      <c r="F56" s="15">
        <v>5412533009842</v>
      </c>
      <c r="G56" s="14" t="s">
        <v>304</v>
      </c>
      <c r="H56" s="19">
        <v>58.666666666666664</v>
      </c>
      <c r="I56" s="18">
        <v>3514.1333333333337</v>
      </c>
    </row>
    <row r="57" spans="2:9">
      <c r="B57" s="14" t="s">
        <v>160</v>
      </c>
      <c r="C57" s="14" t="s">
        <v>234</v>
      </c>
      <c r="D57" s="14" t="s">
        <v>235</v>
      </c>
      <c r="E57" s="14"/>
      <c r="F57" s="15">
        <v>8595025800572</v>
      </c>
      <c r="G57" s="14" t="s">
        <v>305</v>
      </c>
      <c r="H57" s="19">
        <v>453.53846153846155</v>
      </c>
      <c r="I57" s="18">
        <v>11516.33846153846</v>
      </c>
    </row>
    <row r="58" spans="2:9">
      <c r="B58" s="14" t="s">
        <v>160</v>
      </c>
      <c r="C58" s="14" t="s">
        <v>234</v>
      </c>
      <c r="D58" s="14" t="s">
        <v>235</v>
      </c>
      <c r="E58" s="14"/>
      <c r="F58" s="15">
        <v>8595025800589</v>
      </c>
      <c r="G58" s="14" t="s">
        <v>306</v>
      </c>
      <c r="H58" s="19">
        <v>609.84615384615381</v>
      </c>
      <c r="I58" s="18">
        <v>15783.061538461538</v>
      </c>
    </row>
    <row r="59" spans="2:9">
      <c r="B59" s="14" t="s">
        <v>160</v>
      </c>
      <c r="C59" s="14" t="s">
        <v>238</v>
      </c>
      <c r="D59" s="14" t="s">
        <v>239</v>
      </c>
      <c r="E59" s="14"/>
      <c r="F59" s="15">
        <v>8595030057206</v>
      </c>
      <c r="G59" s="14" t="s">
        <v>307</v>
      </c>
      <c r="H59" s="19">
        <v>20</v>
      </c>
      <c r="I59" s="18">
        <v>455.2</v>
      </c>
    </row>
    <row r="60" spans="2:9">
      <c r="B60" s="14" t="s">
        <v>160</v>
      </c>
      <c r="C60" s="14" t="s">
        <v>238</v>
      </c>
      <c r="D60" s="14" t="s">
        <v>239</v>
      </c>
      <c r="E60" s="14"/>
      <c r="F60" s="15">
        <v>8595030057237</v>
      </c>
      <c r="G60" s="14" t="s">
        <v>308</v>
      </c>
      <c r="H60" s="19">
        <v>34.545454545454547</v>
      </c>
      <c r="I60" s="18">
        <v>786.36363636363637</v>
      </c>
    </row>
    <row r="61" spans="2:9">
      <c r="B61" s="14" t="s">
        <v>160</v>
      </c>
      <c r="C61" s="14" t="s">
        <v>238</v>
      </c>
      <c r="D61" s="14" t="s">
        <v>239</v>
      </c>
      <c r="E61" s="14"/>
      <c r="F61" s="15">
        <v>8595030057244</v>
      </c>
      <c r="G61" s="14" t="s">
        <v>309</v>
      </c>
      <c r="H61" s="19">
        <v>32.4</v>
      </c>
      <c r="I61" s="18">
        <v>737.16000000000008</v>
      </c>
    </row>
    <row r="62" spans="2:9">
      <c r="B62" s="14" t="s">
        <v>160</v>
      </c>
      <c r="C62" s="14" t="s">
        <v>243</v>
      </c>
      <c r="D62" s="14" t="s">
        <v>244</v>
      </c>
      <c r="E62" s="14"/>
      <c r="F62" s="15">
        <v>8594004374011</v>
      </c>
      <c r="G62" s="14" t="s">
        <v>310</v>
      </c>
      <c r="H62" s="19">
        <v>665.84615384615381</v>
      </c>
      <c r="I62" s="18">
        <v>13239.184615384613</v>
      </c>
    </row>
    <row r="63" spans="2:9">
      <c r="B63" s="14" t="s">
        <v>160</v>
      </c>
      <c r="C63" s="14" t="s">
        <v>243</v>
      </c>
      <c r="D63" s="14" t="s">
        <v>244</v>
      </c>
      <c r="E63" s="14"/>
      <c r="F63" s="15">
        <v>8594004374554</v>
      </c>
      <c r="G63" s="14" t="s">
        <v>311</v>
      </c>
      <c r="H63" s="19">
        <v>563.84615384615381</v>
      </c>
      <c r="I63" s="18">
        <v>11214.999999999998</v>
      </c>
    </row>
  </sheetData>
  <mergeCells count="1">
    <mergeCell ref="H2:I2"/>
  </mergeCells>
  <pageMargins left="0.7" right="0.7" top="0.75" bottom="0.75" header="0.3" footer="0.3"/>
  <headerFooter>
    <oddHeader>&amp;R&amp;"Calibri"&amp;10&amp;K000000 Business Use&amp;1#_x000D_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F27"/>
  <sheetViews>
    <sheetView showGridLines="0" workbookViewId="0">
      <selection activeCell="C30" sqref="C30"/>
    </sheetView>
  </sheetViews>
  <sheetFormatPr defaultRowHeight="14.45"/>
  <cols>
    <col min="2" max="2" width="5" style="57" customWidth="1"/>
    <col min="3" max="3" width="34.5703125" bestFit="1" customWidth="1"/>
    <col min="5" max="5" width="4.5703125" customWidth="1"/>
    <col min="6" max="6" width="34.5703125" bestFit="1" customWidth="1"/>
  </cols>
  <sheetData>
    <row r="2" spans="2:6">
      <c r="B2" s="87" t="s">
        <v>312</v>
      </c>
      <c r="C2" s="86" t="s">
        <v>313</v>
      </c>
      <c r="E2" s="86" t="s">
        <v>312</v>
      </c>
      <c r="F2" s="86" t="s">
        <v>314</v>
      </c>
    </row>
    <row r="3" spans="2:6">
      <c r="B3" s="58">
        <v>1</v>
      </c>
      <c r="C3" s="81" t="s">
        <v>315</v>
      </c>
      <c r="E3" s="58">
        <v>1</v>
      </c>
      <c r="F3" s="81" t="s">
        <v>315</v>
      </c>
    </row>
    <row r="4" spans="2:6">
      <c r="B4" s="58">
        <v>2</v>
      </c>
      <c r="C4" s="81" t="s">
        <v>316</v>
      </c>
      <c r="E4" s="58">
        <v>2</v>
      </c>
      <c r="F4" s="81" t="s">
        <v>316</v>
      </c>
    </row>
    <row r="5" spans="2:6">
      <c r="B5" s="58">
        <v>3</v>
      </c>
      <c r="C5" s="81" t="s">
        <v>317</v>
      </c>
      <c r="E5" s="58">
        <v>3</v>
      </c>
      <c r="F5" s="81" t="s">
        <v>317</v>
      </c>
    </row>
    <row r="6" spans="2:6">
      <c r="B6" s="58">
        <v>4</v>
      </c>
      <c r="C6" s="81" t="s">
        <v>318</v>
      </c>
      <c r="E6" s="58">
        <v>4</v>
      </c>
      <c r="F6" s="81" t="s">
        <v>318</v>
      </c>
    </row>
    <row r="7" spans="2:6">
      <c r="B7" s="58">
        <v>5</v>
      </c>
      <c r="C7" s="81" t="s">
        <v>319</v>
      </c>
      <c r="E7" s="58">
        <v>5</v>
      </c>
      <c r="F7" s="81" t="s">
        <v>319</v>
      </c>
    </row>
    <row r="8" spans="2:6">
      <c r="B8" s="58">
        <v>6</v>
      </c>
      <c r="C8" s="81" t="s">
        <v>320</v>
      </c>
      <c r="E8" s="58">
        <v>6</v>
      </c>
      <c r="F8" s="81" t="s">
        <v>320</v>
      </c>
    </row>
    <row r="9" spans="2:6">
      <c r="B9" s="58">
        <v>7</v>
      </c>
      <c r="C9" s="81" t="s">
        <v>321</v>
      </c>
      <c r="E9" s="58">
        <v>7</v>
      </c>
      <c r="F9" s="81" t="s">
        <v>321</v>
      </c>
    </row>
    <row r="10" spans="2:6">
      <c r="B10" s="58">
        <v>8</v>
      </c>
      <c r="C10" s="81" t="s">
        <v>322</v>
      </c>
      <c r="E10" s="58">
        <v>8</v>
      </c>
      <c r="F10" s="81" t="s">
        <v>322</v>
      </c>
    </row>
    <row r="11" spans="2:6">
      <c r="B11" s="58">
        <v>9</v>
      </c>
      <c r="C11" s="81" t="s">
        <v>323</v>
      </c>
      <c r="E11" s="58">
        <v>9</v>
      </c>
      <c r="F11" s="81" t="s">
        <v>323</v>
      </c>
    </row>
    <row r="12" spans="2:6">
      <c r="B12" s="58">
        <v>10</v>
      </c>
      <c r="C12" s="84" t="s">
        <v>324</v>
      </c>
      <c r="E12" s="58">
        <v>10</v>
      </c>
      <c r="F12" s="89" t="s">
        <v>325</v>
      </c>
    </row>
    <row r="13" spans="2:6">
      <c r="B13" s="58">
        <v>11</v>
      </c>
      <c r="C13" s="84" t="s">
        <v>326</v>
      </c>
      <c r="E13" s="58">
        <v>11</v>
      </c>
      <c r="F13" s="89" t="s">
        <v>327</v>
      </c>
    </row>
    <row r="14" spans="2:6">
      <c r="B14" s="58">
        <v>12</v>
      </c>
      <c r="C14" s="85" t="s">
        <v>328</v>
      </c>
      <c r="E14" s="58">
        <v>12</v>
      </c>
      <c r="F14" s="84" t="s">
        <v>324</v>
      </c>
    </row>
    <row r="15" spans="2:6">
      <c r="B15" s="58">
        <v>13</v>
      </c>
      <c r="C15" s="85" t="s">
        <v>329</v>
      </c>
      <c r="E15" s="58">
        <v>13</v>
      </c>
      <c r="F15" s="84" t="s">
        <v>326</v>
      </c>
    </row>
    <row r="16" spans="2:6">
      <c r="B16" s="58">
        <v>14</v>
      </c>
      <c r="C16" s="85" t="s">
        <v>330</v>
      </c>
      <c r="E16" s="58">
        <v>14</v>
      </c>
      <c r="F16" s="85" t="s">
        <v>328</v>
      </c>
    </row>
    <row r="17" spans="2:6">
      <c r="B17" s="58">
        <v>15</v>
      </c>
      <c r="C17" s="84" t="s">
        <v>331</v>
      </c>
      <c r="E17" s="58">
        <v>15</v>
      </c>
      <c r="F17" s="85" t="s">
        <v>329</v>
      </c>
    </row>
    <row r="18" spans="2:6">
      <c r="B18" s="58">
        <v>16</v>
      </c>
      <c r="C18" s="82" t="s">
        <v>332</v>
      </c>
      <c r="E18" s="58">
        <v>16</v>
      </c>
      <c r="F18" s="85" t="s">
        <v>330</v>
      </c>
    </row>
    <row r="19" spans="2:6">
      <c r="B19" s="58">
        <v>17</v>
      </c>
      <c r="C19" s="82" t="s">
        <v>333</v>
      </c>
      <c r="E19" s="58">
        <v>17</v>
      </c>
      <c r="F19" s="84" t="s">
        <v>331</v>
      </c>
    </row>
    <row r="20" spans="2:6">
      <c r="B20" s="58">
        <v>18</v>
      </c>
      <c r="C20" s="83" t="s">
        <v>334</v>
      </c>
      <c r="E20" s="58">
        <v>18</v>
      </c>
      <c r="F20" s="89" t="s">
        <v>335</v>
      </c>
    </row>
    <row r="21" spans="2:6">
      <c r="B21" s="58">
        <v>19</v>
      </c>
      <c r="C21" s="83" t="s">
        <v>336</v>
      </c>
      <c r="E21" s="58">
        <v>19</v>
      </c>
      <c r="F21" s="89" t="s">
        <v>337</v>
      </c>
    </row>
    <row r="22" spans="2:6">
      <c r="B22" s="58">
        <v>20</v>
      </c>
      <c r="C22" s="83" t="s">
        <v>338</v>
      </c>
      <c r="E22" s="58">
        <v>20</v>
      </c>
      <c r="F22" s="82" t="s">
        <v>332</v>
      </c>
    </row>
    <row r="23" spans="2:6">
      <c r="B23" s="58">
        <v>21</v>
      </c>
      <c r="C23" s="83" t="s">
        <v>339</v>
      </c>
      <c r="E23" s="58">
        <v>21</v>
      </c>
      <c r="F23" s="82" t="s">
        <v>333</v>
      </c>
    </row>
    <row r="24" spans="2:6">
      <c r="E24" s="58">
        <v>22</v>
      </c>
      <c r="F24" s="83" t="s">
        <v>334</v>
      </c>
    </row>
    <row r="25" spans="2:6">
      <c r="E25" s="58">
        <v>23</v>
      </c>
      <c r="F25" s="83" t="s">
        <v>336</v>
      </c>
    </row>
    <row r="26" spans="2:6">
      <c r="E26" s="58">
        <v>24</v>
      </c>
      <c r="F26" s="83" t="s">
        <v>338</v>
      </c>
    </row>
    <row r="27" spans="2:6">
      <c r="E27" s="58">
        <v>25</v>
      </c>
      <c r="F27" s="83" t="s">
        <v>339</v>
      </c>
    </row>
  </sheetData>
  <pageMargins left="0.7" right="0.7" top="0.75" bottom="0.75" header="0.3" footer="0.3"/>
  <pageSetup paperSize="9" orientation="landscape" r:id="rId1"/>
  <headerFooter>
    <oddHeader>&amp;R&amp;"Calibri"&amp;10&amp;K000000 Business Use&amp;1#_x000D_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E5"/>
  <sheetViews>
    <sheetView showGridLines="0" zoomScale="180" zoomScaleNormal="180" workbookViewId="0">
      <selection activeCell="B8" sqref="B8"/>
    </sheetView>
  </sheetViews>
  <sheetFormatPr defaultRowHeight="14.45"/>
  <cols>
    <col min="2" max="2" width="9.140625" customWidth="1"/>
    <col min="3" max="3" width="16.42578125" customWidth="1"/>
    <col min="4" max="4" width="15.5703125" customWidth="1"/>
    <col min="5" max="5" width="7.5703125" customWidth="1"/>
    <col min="6" max="6" width="13.5703125" customWidth="1"/>
  </cols>
  <sheetData>
    <row r="1" spans="2:5" ht="15" thickBot="1"/>
    <row r="2" spans="2:5">
      <c r="B2" s="60"/>
      <c r="C2" s="61"/>
      <c r="D2" s="101" t="s">
        <v>340</v>
      </c>
    </row>
    <row r="3" spans="2:5" ht="15" customHeight="1">
      <c r="B3" s="119" t="s">
        <v>341</v>
      </c>
      <c r="C3" s="21" t="s">
        <v>342</v>
      </c>
      <c r="D3" s="63">
        <v>3600</v>
      </c>
      <c r="E3" t="s">
        <v>343</v>
      </c>
    </row>
    <row r="4" spans="2:5">
      <c r="B4" s="120"/>
      <c r="C4" s="21" t="s">
        <v>344</v>
      </c>
      <c r="D4" s="63">
        <v>4800</v>
      </c>
      <c r="E4" t="s">
        <v>345</v>
      </c>
    </row>
    <row r="5" spans="2:5" ht="15" thickBot="1">
      <c r="B5" s="121"/>
      <c r="C5" s="59" t="s">
        <v>346</v>
      </c>
      <c r="D5" s="64">
        <v>2400</v>
      </c>
    </row>
  </sheetData>
  <mergeCells count="1">
    <mergeCell ref="B3:B5"/>
  </mergeCells>
  <pageMargins left="0.7" right="0.7" top="0.75" bottom="0.75" header="0.3" footer="0.3"/>
  <pageSetup orientation="landscape" r:id="rId1"/>
  <headerFooter>
    <oddHeader>&amp;R&amp;"Calibri"&amp;10&amp;K000000 Business Use&amp;1#_x000D_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Procter &amp; Gamble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Demska, Lucia</dc:creator>
  <cp:keywords/>
  <dc:description/>
  <cp:lastModifiedBy>Pisarcik, David</cp:lastModifiedBy>
  <cp:revision/>
  <dcterms:created xsi:type="dcterms:W3CDTF">2014-02-23T19:28:50Z</dcterms:created>
  <dcterms:modified xsi:type="dcterms:W3CDTF">2022-11-24T10:33:37Z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518e53f-798e-43aa-978d-c3fda1f3a682_Enabled">
    <vt:lpwstr>true</vt:lpwstr>
  </property>
  <property fmtid="{D5CDD505-2E9C-101B-9397-08002B2CF9AE}" pid="3" name="MSIP_Label_a518e53f-798e-43aa-978d-c3fda1f3a682_SetDate">
    <vt:lpwstr>2022-09-22T11:59:57Z</vt:lpwstr>
  </property>
  <property fmtid="{D5CDD505-2E9C-101B-9397-08002B2CF9AE}" pid="4" name="MSIP_Label_a518e53f-798e-43aa-978d-c3fda1f3a682_Method">
    <vt:lpwstr>Privileged</vt:lpwstr>
  </property>
  <property fmtid="{D5CDD505-2E9C-101B-9397-08002B2CF9AE}" pid="5" name="MSIP_Label_a518e53f-798e-43aa-978d-c3fda1f3a682_Name">
    <vt:lpwstr>PG - Internal Use</vt:lpwstr>
  </property>
  <property fmtid="{D5CDD505-2E9C-101B-9397-08002B2CF9AE}" pid="6" name="MSIP_Label_a518e53f-798e-43aa-978d-c3fda1f3a682_SiteId">
    <vt:lpwstr>3596192b-fdf5-4e2c-a6fa-acb706c963d8</vt:lpwstr>
  </property>
  <property fmtid="{D5CDD505-2E9C-101B-9397-08002B2CF9AE}" pid="7" name="MSIP_Label_a518e53f-798e-43aa-978d-c3fda1f3a682_ActionId">
    <vt:lpwstr>e0488251-5892-4ece-838e-284706b52910</vt:lpwstr>
  </property>
  <property fmtid="{D5CDD505-2E9C-101B-9397-08002B2CF9AE}" pid="8" name="MSIP_Label_a518e53f-798e-43aa-978d-c3fda1f3a682_ContentBits">
    <vt:lpwstr>1</vt:lpwstr>
  </property>
</Properties>
</file>